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/>
  </bookViews>
  <sheets>
    <sheet name="24-9-61" sheetId="1" r:id="rId1"/>
  </sheets>
  <definedNames>
    <definedName name="_xlnm._FilterDatabase" localSheetId="0" hidden="1">'24-9-61'!$A$5:$C$67</definedName>
    <definedName name="_GoBack" localSheetId="0">'24-9-61'!#REF!</definedName>
    <definedName name="_xlnm.Print_Area" localSheetId="0">'24-9-61'!$A$1:$E$67</definedName>
    <definedName name="_xlnm.Print_Titles" localSheetId="0">'24-9-61'!$5:$7</definedName>
  </definedNames>
  <calcPr calcId="144525"/>
</workbook>
</file>

<file path=xl/calcChain.xml><?xml version="1.0" encoding="utf-8"?>
<calcChain xmlns="http://schemas.openxmlformats.org/spreadsheetml/2006/main">
  <c r="C59" i="1" l="1"/>
  <c r="C52" i="1"/>
  <c r="C48" i="1"/>
  <c r="C44" i="1"/>
  <c r="C40" i="1"/>
  <c r="C38" i="1"/>
  <c r="C36" i="1"/>
  <c r="C33" i="1"/>
  <c r="C30" i="1"/>
  <c r="C24" i="1"/>
  <c r="C19" i="1"/>
  <c r="C15" i="1"/>
  <c r="C9" i="1"/>
  <c r="C47" i="1" l="1"/>
  <c r="C8" i="1" s="1"/>
  <c r="C2" i="1" s="1"/>
  <c r="A3" i="1" s="1"/>
</calcChain>
</file>

<file path=xl/sharedStrings.xml><?xml version="1.0" encoding="utf-8"?>
<sst xmlns="http://schemas.openxmlformats.org/spreadsheetml/2006/main" count="127" uniqueCount="91">
  <si>
    <t>โครงการตามแผนปฏิบัติราชการประจำปี พ.ศ. 2562 ของจังหวัดอ่างทอง</t>
  </si>
  <si>
    <t>งบลงทุน</t>
  </si>
  <si>
    <t>บาท</t>
  </si>
  <si>
    <t>ข้อมูล ณ วันที่ 24 กันยายน 2561</t>
  </si>
  <si>
    <t>ประเด็นยุทธศาสตร์/
โครงการตามแผนพัฒนาจังหวัด</t>
  </si>
  <si>
    <t>งบประมาณ
(งบลงทุน)</t>
  </si>
  <si>
    <t>วันที่อนุมัติโครงการ</t>
  </si>
  <si>
    <t>หมายเหตุ</t>
  </si>
  <si>
    <t>งบลงทุนรวมทั้งสิ้น 11 หน่วยงาน งบประมาณรวม</t>
  </si>
  <si>
    <t xml:space="preserve">1. อำเภอเมืองอ่างทอง </t>
  </si>
  <si>
    <t>ก่อสร้างท่อระบายน้ำพร้อมคันหินทางเท้า จากแยกถนนเทศบาล 6 
ถึงถนนเทศบาล 1 ตำบลบางแก้ว อำเภอเมืองอ่างทอง จังหวัดอ่างทอง</t>
  </si>
  <si>
    <t>24 สิงหาคม 2561</t>
  </si>
  <si>
    <t>อยู่ระหว่างพิจารณาผล</t>
  </si>
  <si>
    <t xml:space="preserve">ปรับปรุงถนนคอนกรีตเสริมเหล็ก โดยเสริมผิวแอสฟัลท์ติก 
ถนนเส้นวัดเชิงหวาย- แยกหนองเจ็ดเส้น ตำบลหัวไผ่ อำเภอเมืองอ่างทอง จังหวัดอ่างทอง </t>
  </si>
  <si>
    <t>7 กันยายน 2561</t>
  </si>
  <si>
    <t>ประกาศประกวดราคา</t>
  </si>
  <si>
    <t xml:space="preserve">ก่อสร้างสะพานคอนกรีตเสริมเหล็ก หมู่ที่ 2 ตำบลตลาดกรวด 
อำเภอเมืองอ่างทอง จังหวัดอ่างทอง </t>
  </si>
  <si>
    <t>10 กันยายน 2561</t>
  </si>
  <si>
    <t xml:space="preserve">ป้องกันและแก้ไขปัญหาอุทกภัย โดยการจัดหาพร้อมติดตั้งเครื่องสูบน้ำ
แบบ Vertical turbine pump
</t>
  </si>
  <si>
    <t>ประกาศร่าง TOR</t>
  </si>
  <si>
    <t>ปรับปรุงเขื่อนป้องกันตลิ่งริมแม่น้ำเจ้าพระยา บริเวณตั้งแต่ประตูน้ำ
วัดสนามชัย ถึงคันดินของเทศบาล ตำบลตลาดหลวง อำเภอเมืองอ่างทอง จังหวัดอ่างทอง</t>
  </si>
  <si>
    <t xml:space="preserve">2. อำเภอวิเศษชัยชาญ </t>
  </si>
  <si>
    <t xml:space="preserve">ก่อสร้างถนนคอนกรีตเสริมเหล็ก หมู่ 11 ตำบลม่วงเตี้ย อำเภอวิเศษชัยชาญ 
เชื่อมต่อ หมู่ 1 ตำบลยางช้าย อำเภอโพธิ์ทอง จังหวัดอ่างทอง </t>
  </si>
  <si>
    <t>4 กันยายน 2561</t>
  </si>
  <si>
    <t>อยู่ระหว่างกำหนดราคากลาง</t>
  </si>
  <si>
    <t xml:space="preserve">ก่อสร้างถนนคอนกรีตเสริมเหล็กพร้อมขยายเขตไฟฟ้าสาธารณะ
และไฟส่องสว่าง บริเวณอาคารพิพิธภัณฑ์เรือนไทย หมู่ที่ 6 
ตำบลไผ่ดำพัฒนา อำเภอวิเศษชัยชาญ จังหวัดอ่างทอง </t>
  </si>
  <si>
    <t>21 กันยายน 2561</t>
  </si>
  <si>
    <t>ก่อสร้างสะพานคอนกรีตเสริมเหล็ก หมู่ที่ 8 ตำบลศาลเจ้าโรงทอง 
อำเภอวิเศษชัยชาญ จังหวัดอ่างทอง</t>
  </si>
  <si>
    <t>13 กันยายน 2561</t>
  </si>
  <si>
    <t>3. อำเภอโพธิ์ทอง</t>
  </si>
  <si>
    <t>ก่อสร้างถนนคอนกรีตเสริมเหล็กพร้อมรางระบายน้ำคอนกรีตเสริมเหล็ก บริเวณที่ว่าการอำเภอโพธิ์ทอง อำเภอโพธิ์ทอง จังหวัดอ่างทอง</t>
  </si>
  <si>
    <t>11 กันยายน 2561</t>
  </si>
  <si>
    <t xml:space="preserve">ก่อสร้างถนนคอนกรีตเสริมเหล็ก หมู่ที่ 11 ตำบลรำมะสัก อำเภอโพธิ์ทอง เชื่อมต่อ หมู่ที่ 8 ตำบลวังน้ำเย็น และหมู่ที่ 9 ตำบลสีบัวทอง 
อำเภอแสวงหา จังหวัดอ่างทอง </t>
  </si>
  <si>
    <t xml:space="preserve">ก่อสร้างระบบกระจายน้ำชนิดคูส่งน้ำดาดคอนกรีต เพื่อช่วยเหลือพื้นที่เกษตรกรรม หมู่ที่ 1 ตำบลรำมะสัก อำเภอโพธิ์ทอง จังหวัดอ่างทอง </t>
  </si>
  <si>
    <t xml:space="preserve">ก่อสร้างระบบกระจายน้ำชนิดคูส่งน้ำดาดคอนกรีตเพื่อช่วยเหลือพื้นที่เกษตรกรรม หมู่ที่ 2 ตำบลรำมะสัก อำเภอโพธิ์ทอง จังหวัดอ่างทอง </t>
  </si>
  <si>
    <t>4. อำเภอป่าโมก</t>
  </si>
  <si>
    <t xml:space="preserve">ก่อสร้างถนนคอนกรีตเสริมเหล็กถนนเลียบคลองโพธิ์ด้านทิศตะวันตก 
หมู่ที่ 2 ตำบลเอกราช  อำเภอป่าโมก จังหวัดอ่างทอง </t>
  </si>
  <si>
    <t>19 กันยายน 2561</t>
  </si>
  <si>
    <t>แต่งตั้งคณะกรรมการ
กำหนดราคากลาง</t>
  </si>
  <si>
    <t xml:space="preserve">ปรับปรุงถนน หมู่ที่ 1 ทางเข้าวัดทุ่ง เชื่อมต่อ ทล.309 โดยปูยาง
แอสฟัลท์ติกคอนกรีต ตำบลบางเสด็จ อำเภอป่าโมก จังหวัดอ่างทอง </t>
  </si>
  <si>
    <t>18 กันยายน 2561</t>
  </si>
  <si>
    <t xml:space="preserve">ปรับปรุงถนน คสล. โดยลาดยางแอสฟัลท์ติก หมู่ที่ 5 บริเวณถนนไปทาง
ศาลเจ้าแม่สายบัว ตำบลโรงช้าง อำเภอป่าโมก จังหวัดอ่างทอง </t>
  </si>
  <si>
    <t xml:space="preserve">ก่อสร้างระบบประปาหมู่บ้านขนาดใหญ่ หมู่ที่ 5 ตำบลสายทอง 
อำเภอป่าโมก จังหวัดอ่างทอง </t>
  </si>
  <si>
    <t>5 กันยายน 2561</t>
  </si>
  <si>
    <t>ซ่อมแซมถนนคอนกรีตเสริมเหล็กปูทับด้วยแอสฟัลท์ติกคอนกรีต 
สายเลียบคลองบางปลากด หมู่ 4 ถึงหมู่ที่ 5  ตำบลเอกราช 
อำเภอป่าโมก จังหวัดอ่างทอง</t>
  </si>
  <si>
    <t>5. อำเภอไชโย</t>
  </si>
  <si>
    <t>ก่อสร้างระบบประปาหมู่บ้านแบบบาดาลขนาดใหญ่ หมู่ 6 ตำบลเทวราช 
อำเภอไชโย จังหวัดอ่างทอง</t>
  </si>
  <si>
    <t>ซ่อมสร้างถนนผิวจราจรแอสฟัลท์ติกคอนกรีตหน้าวัดชัยสิทธาราม - 
สายเอเชีย  หมู่ที่ 2-5 ตำบลชัยฤทธิ์ อำเภอไชโย จังหวัดอ่างทอง</t>
  </si>
  <si>
    <t>อยู่ระหว่างขอตัวกรรมการด้านช่าง</t>
  </si>
  <si>
    <t>6. อำเภอแสวงหา</t>
  </si>
  <si>
    <t xml:space="preserve">ซ่อมสร้างผิวทางแอสฟัลท์ติกคอนกรีต สายทาง  อท.ถ. 01-023  
บ้านเพชร - บ้านพวงทอง อำเภอแสวงหา จังหวัดอ่างทอง </t>
  </si>
  <si>
    <t>23 สิงหาคม 2561</t>
  </si>
  <si>
    <t>ประกาศเชิญชวน</t>
  </si>
  <si>
    <t>ซ่อมสร้างผิวทางแอสฟัลท์ติกคอนกรีต สายทาง อท.ถ. 01-031 
บ้านพราน -  บ้านหนองจิก อำเภอแสวงหา จังหวัดอ่างทอง</t>
  </si>
  <si>
    <t>ยกเลิกโครงการ</t>
  </si>
  <si>
    <t>7. อำเภอสามโก้</t>
  </si>
  <si>
    <t>ซ่อมสร้างถนนคอนกรีตเสริมเหล็ก สายสุดเขตหมู่ที่ 2 ตำบลราษฎรพัฒนา 
อำเภอสามโก้ เชื่อมเขตติดต่อ ตำบลยี่ล้น อำเภอวิเศษชัยชาญ 
จังหวัดอ่างทอง</t>
  </si>
  <si>
    <t>8. แขวงทางหลวงอ่างทอง</t>
  </si>
  <si>
    <t>ติดตั้งไฟฟ้าแสงสว่างทางหลวงหมายเลข 309 ตอนควบคุม 0202 
(ตอนแยกที่ดิน-ไชโย)</t>
  </si>
  <si>
    <t>21 สิงหาคม 2561</t>
  </si>
  <si>
    <t>ได้ตัวผู้รับจ้างแล้ว รอลงนาม</t>
  </si>
  <si>
    <t>9. สำนักงานโยธิการและผังเมืองจังหวัดอ่างทอง</t>
  </si>
  <si>
    <t>ปรับปรุงคันป้องกันน้ำท่วมบริเวณชุมชนบ้านรอ ตำบลบางแก้ว ถึงประตูน้ำคลองบางแก้ว หมู่ที่ 10 ตำบลบ้านอิฐ อำเภอเมืองอ่างทอง จังหวัดอ่างทอง</t>
  </si>
  <si>
    <t>20 สิงหาคม 2561</t>
  </si>
  <si>
    <t xml:space="preserve">ส่งเสริมและพัฒนาฟาร์มตัวอย่างตามพระราชดำริ
ในสมเด็จพระนางเจ้าสิริกิติ์ พระบรมราชินีนาถ หนองระหารจีน 
ตำบลบ้านอิฐ อำเภอเมืองอ่างทอง จังหวัดอ่างทอง </t>
  </si>
  <si>
    <t>8 กันยายน 2561</t>
  </si>
  <si>
    <t xml:space="preserve"> (1) ปรับปรุงอาคารเฉลิมพระเกียรติ 74 พรรษา สมเด็จพระนางเจ้าสิริกิติ์พระบรมราชินีนาถ หมู่ที่ 8 (หนองคลองหนองล้น)  ตำบลโพสะ 
อำเภอเมืองอ่างทอง จังหวัดอ่างทอง</t>
  </si>
  <si>
    <t>10. โครงการชลประทานอ่างทอง</t>
  </si>
  <si>
    <t>ขุดลอกคลองบ้านลาดตาล ตำบลสาวรองไห้ อำเภอวิเศษชัยชาญ 
จังหวัดอ่างทอง</t>
  </si>
  <si>
    <t>จัดทำเอกสารร่าง TOR</t>
  </si>
  <si>
    <t xml:space="preserve">งานขุดลอกหนองกระทุ่ม ตำบลบ่อแร่ อำเภอโพธิ์ทอง จังหวัดอ่างทอง </t>
  </si>
  <si>
    <t>11. สำนักงานเกษตรและสหกรณ์จังหวัดอ่างทอง</t>
  </si>
  <si>
    <t>ส่งเสริมและพัฒนาฟาร์มตัวอย่างตามพระราชดำริ
ในสมเด็จพระนางเจ้าสิริกิติ์ พระบรมราชินีนาถ ตำบลสีบัวทอง 
อำเภอแสวงหา จังหวัดอ่างทอง</t>
  </si>
  <si>
    <t xml:space="preserve"> (1) ก่อสร้างโรงกรองน้ำดื่ม RO พร้อมวัสดุอุปกรณ์ </t>
  </si>
  <si>
    <t xml:space="preserve"> (2) โรงเรือนเพาะชำโครงเหล็กคลุมตาข่าย </t>
  </si>
  <si>
    <t xml:space="preserve"> (3) ก่อสร้างผิวทางพาราแอสฟัลต์คอนกรีต </t>
  </si>
  <si>
    <t xml:space="preserve"> (1) ต่อเติมอาคารพลับพลาทรงงาน </t>
  </si>
  <si>
    <t xml:space="preserve"> (2) ปรับปรุงโรงเรือนผลิตต้นอ่อน</t>
  </si>
  <si>
    <t xml:space="preserve"> (3) ก่อสร้างบันไดท่าน้ำ </t>
  </si>
  <si>
    <t xml:space="preserve"> (4) ก่อสร้างโรงเรือนเพาะชำโครงเหล็กคลุมตาข่าย </t>
  </si>
  <si>
    <t xml:space="preserve"> (5) ก่อสร้างศาลาริมน้ำ </t>
  </si>
  <si>
    <t xml:space="preserve"> (6) ก่อสร้างผิวทางพาราแอสฟัลต์คอนกรีต </t>
  </si>
  <si>
    <t>ส่งเสริมและพัฒนาพื้นที่แก้มลิงหนองเจ็ดเส้น อันเนื่องมาจาก
พระราชดำริ ตำบลหัวไผ่ อำเภอเมืองอ่างทอง ตำบลสายทอง 
อำเภอป่าโมก จังหวัดอ่างทอง</t>
  </si>
  <si>
    <t xml:space="preserve">(1) ตู้เชื่อมไฟฟ้าแบบมีหูหิ้ว ขนาด 220 โวลต์ </t>
  </si>
  <si>
    <t xml:space="preserve">(2) รถแทรกเตอร์ชนิดขับเคลื่อน 4 ล้อ ขนาด 40 แรงม้า พร้อมอุปกรณ์
ต่อพ่วงเครื่องตัดหญ้า </t>
  </si>
  <si>
    <t xml:space="preserve">(3) รถเข็นตัดหญ้าแบบมีกล่องเก็บ </t>
  </si>
  <si>
    <t xml:space="preserve">(4) เครื่องตัดหญ้าข้อเหวี่ยง 4 จังหวะ </t>
  </si>
  <si>
    <t xml:space="preserve">(5) เครื่องสูบน้ำ 4 จังหวะ ขนาด 7 แรงม้า พร้อมอุปกรณ์ </t>
  </si>
  <si>
    <t>(6) ปรับปรุงโรงเรือนเพาะเห็ด</t>
  </si>
  <si>
    <t xml:space="preserve">(7) ปรับปรุงซ่อมแซมอาคารศูนย์ข้อมูลเกษตรกรรม </t>
  </si>
  <si>
    <t xml:space="preserve">(8) ปรับปรุงห้องน้ำ-ห้องส้วม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</si>
</sst>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rgb="FF0070C0"/>
      <name val="TH SarabunPSK"/>
      <family val="2"/>
    </font>
    <font>
      <b/>
      <sz val="14"/>
      <name val="TH SarabunPSK"/>
      <family val="2"/>
    </font>
    <font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/>
      </right>
      <top/>
      <bottom style="hair">
        <color indexed="64"/>
      </bottom>
      <diagonal/>
    </border>
    <border>
      <left style="thin">
        <color theme="0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5" fillId="0" borderId="0" applyFont="0" applyFill="0" applyBorder="0" applyAlignment="0" applyProtection="0"/>
    <xf numFmtId="0" fontId="15" fillId="0" borderId="0"/>
    <xf numFmtId="0" fontId="1" fillId="0" borderId="0"/>
  </cellStyleXfs>
  <cellXfs count="99">
    <xf numFmtId="0" fontId="0" fillId="0" borderId="0" xfId="0"/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1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41" fontId="4" fillId="0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41" fontId="9" fillId="2" borderId="2" xfId="0" applyNumberFormat="1" applyFont="1" applyFill="1" applyBorder="1" applyAlignment="1">
      <alignment horizontal="center" vertical="center"/>
    </xf>
    <xf numFmtId="41" fontId="9" fillId="2" borderId="2" xfId="0" applyNumberFormat="1" applyFont="1" applyFill="1" applyBorder="1" applyAlignment="1">
      <alignment horizontal="left" vertical="center"/>
    </xf>
    <xf numFmtId="0" fontId="10" fillId="0" borderId="0" xfId="0" applyFont="1" applyBorder="1" applyAlignment="1"/>
    <xf numFmtId="1" fontId="9" fillId="3" borderId="6" xfId="0" applyNumberFormat="1" applyFont="1" applyFill="1" applyBorder="1" applyAlignment="1">
      <alignment vertical="top"/>
    </xf>
    <xf numFmtId="1" fontId="9" fillId="3" borderId="7" xfId="0" applyNumberFormat="1" applyFont="1" applyFill="1" applyBorder="1" applyAlignment="1">
      <alignment horizontal="center" vertical="top"/>
    </xf>
    <xf numFmtId="41" fontId="9" fillId="3" borderId="2" xfId="0" applyNumberFormat="1" applyFont="1" applyFill="1" applyBorder="1" applyAlignment="1">
      <alignment vertical="top"/>
    </xf>
    <xf numFmtId="41" fontId="9" fillId="3" borderId="2" xfId="0" applyNumberFormat="1" applyFont="1" applyFill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1" fontId="8" fillId="0" borderId="8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left" vertical="top" wrapText="1"/>
    </xf>
    <xf numFmtId="41" fontId="8" fillId="0" borderId="5" xfId="1" applyNumberFormat="1" applyFont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center" vertical="top" wrapText="1"/>
    </xf>
    <xf numFmtId="41" fontId="8" fillId="0" borderId="5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left" vertical="top" wrapText="1"/>
    </xf>
    <xf numFmtId="41" fontId="8" fillId="0" borderId="2" xfId="1" applyNumberFormat="1" applyFont="1" applyBorder="1" applyAlignment="1">
      <alignment horizontal="center" vertical="top" wrapText="1"/>
    </xf>
    <xf numFmtId="41" fontId="8" fillId="0" borderId="2" xfId="0" applyNumberFormat="1" applyFont="1" applyFill="1" applyBorder="1" applyAlignment="1">
      <alignment horizontal="left" vertical="top" wrapText="1"/>
    </xf>
    <xf numFmtId="1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left" vertical="top" wrapText="1"/>
    </xf>
    <xf numFmtId="41" fontId="8" fillId="0" borderId="3" xfId="1" applyNumberFormat="1" applyFont="1" applyBorder="1" applyAlignment="1">
      <alignment horizontal="center" vertical="top" wrapText="1"/>
    </xf>
    <xf numFmtId="41" fontId="8" fillId="0" borderId="14" xfId="1" applyNumberFormat="1" applyFont="1" applyFill="1" applyBorder="1" applyAlignment="1">
      <alignment horizontal="center" vertical="top" wrapText="1"/>
    </xf>
    <xf numFmtId="41" fontId="8" fillId="0" borderId="2" xfId="1" applyNumberFormat="1" applyFont="1" applyFill="1" applyBorder="1" applyAlignment="1">
      <alignment horizontal="left" vertical="top" wrapText="1"/>
    </xf>
    <xf numFmtId="41" fontId="8" fillId="0" borderId="2" xfId="1" applyNumberFormat="1" applyFont="1" applyFill="1" applyBorder="1" applyAlignment="1">
      <alignment horizontal="center" vertical="top" wrapText="1"/>
    </xf>
    <xf numFmtId="1" fontId="9" fillId="3" borderId="6" xfId="0" applyNumberFormat="1" applyFont="1" applyFill="1" applyBorder="1" applyAlignment="1">
      <alignment vertical="top" wrapText="1"/>
    </xf>
    <xf numFmtId="1" fontId="9" fillId="3" borderId="7" xfId="0" applyNumberFormat="1" applyFont="1" applyFill="1" applyBorder="1" applyAlignment="1">
      <alignment horizontal="center" vertical="top" wrapText="1"/>
    </xf>
    <xf numFmtId="41" fontId="9" fillId="3" borderId="2" xfId="0" applyNumberFormat="1" applyFont="1" applyFill="1" applyBorder="1" applyAlignment="1">
      <alignment vertical="top" wrapText="1"/>
    </xf>
    <xf numFmtId="41" fontId="9" fillId="3" borderId="2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" fontId="8" fillId="0" borderId="15" xfId="0" applyNumberFormat="1" applyFont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vertical="top" wrapText="1"/>
    </xf>
    <xf numFmtId="0" fontId="8" fillId="0" borderId="9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41" fontId="8" fillId="0" borderId="2" xfId="1" applyNumberFormat="1" applyFont="1" applyBorder="1" applyAlignment="1">
      <alignment horizontal="left" vertical="top" wrapText="1"/>
    </xf>
    <xf numFmtId="1" fontId="8" fillId="0" borderId="17" xfId="0" applyNumberFormat="1" applyFont="1" applyBorder="1" applyAlignment="1">
      <alignment horizontal="center" vertical="top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1" fontId="8" fillId="0" borderId="19" xfId="0" applyNumberFormat="1" applyFont="1" applyBorder="1" applyAlignment="1">
      <alignment horizontal="center" vertical="top"/>
    </xf>
    <xf numFmtId="0" fontId="11" fillId="0" borderId="20" xfId="0" applyNumberFormat="1" applyFont="1" applyBorder="1" applyAlignment="1">
      <alignment horizontal="left" vertical="top" wrapText="1"/>
    </xf>
    <xf numFmtId="1" fontId="9" fillId="3" borderId="19" xfId="0" applyNumberFormat="1" applyFont="1" applyFill="1" applyBorder="1" applyAlignment="1">
      <alignment vertical="top" wrapText="1"/>
    </xf>
    <xf numFmtId="1" fontId="9" fillId="3" borderId="1" xfId="0" applyNumberFormat="1" applyFont="1" applyFill="1" applyBorder="1" applyAlignment="1">
      <alignment horizontal="center" vertical="top" wrapText="1"/>
    </xf>
    <xf numFmtId="1" fontId="5" fillId="0" borderId="21" xfId="0" applyNumberFormat="1" applyFont="1" applyBorder="1" applyAlignment="1">
      <alignment horizontal="center" vertical="top" wrapText="1"/>
    </xf>
    <xf numFmtId="0" fontId="5" fillId="0" borderId="22" xfId="0" applyNumberFormat="1" applyFont="1" applyBorder="1" applyAlignment="1">
      <alignment horizontal="left" vertical="top" wrapText="1"/>
    </xf>
    <xf numFmtId="41" fontId="5" fillId="0" borderId="14" xfId="0" applyNumberFormat="1" applyFont="1" applyBorder="1" applyAlignment="1">
      <alignment horizontal="left" vertical="top"/>
    </xf>
    <xf numFmtId="1" fontId="11" fillId="0" borderId="23" xfId="0" applyNumberFormat="1" applyFont="1" applyBorder="1" applyAlignment="1">
      <alignment horizontal="center" vertical="top"/>
    </xf>
    <xf numFmtId="0" fontId="11" fillId="0" borderId="24" xfId="0" applyNumberFormat="1" applyFont="1" applyBorder="1" applyAlignment="1">
      <alignment horizontal="left" vertical="top" wrapText="1"/>
    </xf>
    <xf numFmtId="41" fontId="11" fillId="0" borderId="25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1" fontId="11" fillId="0" borderId="8" xfId="0" applyNumberFormat="1" applyFont="1" applyBorder="1" applyAlignment="1">
      <alignment horizontal="center" vertical="top"/>
    </xf>
    <xf numFmtId="0" fontId="11" fillId="0" borderId="9" xfId="0" applyNumberFormat="1" applyFont="1" applyBorder="1" applyAlignment="1">
      <alignment horizontal="left" vertical="top" wrapText="1"/>
    </xf>
    <xf numFmtId="41" fontId="11" fillId="0" borderId="5" xfId="0" applyNumberFormat="1" applyFont="1" applyBorder="1" applyAlignment="1">
      <alignment horizontal="left" vertical="top" wrapText="1"/>
    </xf>
    <xf numFmtId="1" fontId="5" fillId="0" borderId="2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1" fontId="11" fillId="0" borderId="26" xfId="0" applyNumberFormat="1" applyFont="1" applyBorder="1" applyAlignment="1">
      <alignment horizontal="center" vertical="top"/>
    </xf>
    <xf numFmtId="0" fontId="11" fillId="0" borderId="27" xfId="0" applyNumberFormat="1" applyFont="1" applyBorder="1" applyAlignment="1">
      <alignment horizontal="left" vertical="top" wrapText="1"/>
    </xf>
    <xf numFmtId="41" fontId="11" fillId="0" borderId="28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top" wrapText="1"/>
    </xf>
    <xf numFmtId="41" fontId="12" fillId="0" borderId="0" xfId="0" applyNumberFormat="1" applyFont="1" applyBorder="1" applyAlignment="1">
      <alignment wrapText="1"/>
    </xf>
    <xf numFmtId="0" fontId="12" fillId="4" borderId="0" xfId="0" applyFont="1" applyFill="1" applyBorder="1" applyAlignment="1">
      <alignment horizontal="center" wrapText="1"/>
    </xf>
    <xf numFmtId="41" fontId="8" fillId="0" borderId="0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1" fontId="4" fillId="0" borderId="0" xfId="0" applyNumberFormat="1" applyFont="1" applyFill="1" applyBorder="1" applyAlignment="1">
      <alignment horizontal="center"/>
    </xf>
    <xf numFmtId="41" fontId="7" fillId="0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41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1" fontId="5" fillId="0" borderId="3" xfId="0" applyNumberFormat="1" applyFont="1" applyFill="1" applyBorder="1" applyAlignment="1">
      <alignment horizontal="center" vertical="center" wrapText="1"/>
    </xf>
    <xf numFmtId="41" fontId="5" fillId="0" borderId="4" xfId="0" applyNumberFormat="1" applyFont="1" applyFill="1" applyBorder="1" applyAlignment="1">
      <alignment horizontal="center" vertical="center" wrapText="1"/>
    </xf>
    <xf numFmtId="41" fontId="5" fillId="0" borderId="5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center" vertical="top" wrapText="1"/>
    </xf>
    <xf numFmtId="41" fontId="8" fillId="0" borderId="3" xfId="0" applyNumberFormat="1" applyFont="1" applyBorder="1" applyAlignment="1">
      <alignment horizontal="left" vertical="top"/>
    </xf>
    <xf numFmtId="41" fontId="8" fillId="0" borderId="4" xfId="0" applyNumberFormat="1" applyFont="1" applyBorder="1" applyAlignment="1">
      <alignment horizontal="left" vertical="top"/>
    </xf>
    <xf numFmtId="41" fontId="8" fillId="0" borderId="5" xfId="0" applyNumberFormat="1" applyFont="1" applyBorder="1" applyAlignment="1">
      <alignment horizontal="left" vertical="top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1" fontId="8" fillId="0" borderId="3" xfId="0" applyNumberFormat="1" applyFont="1" applyBorder="1" applyAlignment="1">
      <alignment horizontal="center" vertical="top"/>
    </xf>
    <xf numFmtId="41" fontId="8" fillId="0" borderId="5" xfId="0" applyNumberFormat="1" applyFont="1" applyBorder="1" applyAlignment="1">
      <alignment horizontal="center" vertical="top"/>
    </xf>
    <xf numFmtId="41" fontId="8" fillId="0" borderId="3" xfId="0" applyNumberFormat="1" applyFont="1" applyFill="1" applyBorder="1" applyAlignment="1">
      <alignment horizontal="left" vertical="top" wrapText="1"/>
    </xf>
    <xf numFmtId="41" fontId="8" fillId="0" borderId="5" xfId="0" applyNumberFormat="1" applyFont="1" applyFill="1" applyBorder="1" applyAlignment="1">
      <alignment horizontal="left" vertical="top" wrapText="1"/>
    </xf>
  </cellXfs>
  <cellStyles count="10">
    <cellStyle name="Comma" xfId="1" builtinId="3"/>
    <cellStyle name="Comma 2 3" xfId="2"/>
    <cellStyle name="Comma 3" xfId="3"/>
    <cellStyle name="Normal" xfId="0" builtinId="0"/>
    <cellStyle name="Normal 2" xfId="4"/>
    <cellStyle name="Normal 3" xfId="5"/>
    <cellStyle name="Normal 3 2" xfId="6"/>
    <cellStyle name="เครื่องหมายจุลภาค 2" xfId="7"/>
    <cellStyle name="ปกติ 2" xfId="8"/>
    <cellStyle name="ปกติ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38100</xdr:rowOff>
    </xdr:from>
    <xdr:to>
      <xdr:col>4</xdr:col>
      <xdr:colOff>1685925</xdr:colOff>
      <xdr:row>0</xdr:row>
      <xdr:rowOff>352425</xdr:rowOff>
    </xdr:to>
    <xdr:sp macro="" textlink="">
      <xdr:nvSpPr>
        <xdr:cNvPr id="2" name="TextBox 1"/>
        <xdr:cNvSpPr txBox="1"/>
      </xdr:nvSpPr>
      <xdr:spPr>
        <a:xfrm>
          <a:off x="6315075" y="38100"/>
          <a:ext cx="1638300" cy="3143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เอกสารแนบหมายเลข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.......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view="pageBreakPreview" zoomScaleSheetLayoutView="100" zoomScalePageLayoutView="90" workbookViewId="0">
      <selection sqref="A1:E1"/>
    </sheetView>
  </sheetViews>
  <sheetFormatPr defaultRowHeight="18.75" x14ac:dyDescent="0.3"/>
  <cols>
    <col min="1" max="1" width="2.875" style="68" bestFit="1" customWidth="1"/>
    <col min="2" max="2" width="47.25" style="69" customWidth="1"/>
    <col min="3" max="3" width="12.125" style="70" bestFit="1" customWidth="1"/>
    <col min="4" max="4" width="20" style="71" customWidth="1"/>
    <col min="5" max="5" width="23.5" style="72" bestFit="1" customWidth="1"/>
    <col min="6" max="16384" width="9" style="73"/>
  </cols>
  <sheetData>
    <row r="1" spans="1:5" s="1" customFormat="1" ht="31.5" customHeight="1" x14ac:dyDescent="0.35">
      <c r="A1" s="74" t="s">
        <v>0</v>
      </c>
      <c r="B1" s="74"/>
      <c r="C1" s="74"/>
      <c r="D1" s="74"/>
      <c r="E1" s="74"/>
    </row>
    <row r="2" spans="1:5" s="7" customFormat="1" ht="21" customHeight="1" x14ac:dyDescent="0.2">
      <c r="A2" s="2"/>
      <c r="B2" s="3" t="s">
        <v>1</v>
      </c>
      <c r="C2" s="4">
        <f>C8</f>
        <v>160273400</v>
      </c>
      <c r="D2" s="5" t="s">
        <v>2</v>
      </c>
      <c r="E2" s="6"/>
    </row>
    <row r="3" spans="1:5" s="8" customFormat="1" ht="21" customHeight="1" x14ac:dyDescent="0.3">
      <c r="A3" s="75" t="str">
        <f>BAHTTEXT(C2)</f>
        <v>หนึ่งร้อยหกสิบล้านสองแสนเจ็ดหมื่นสามพันสี่ร้อยบาทถ้วน</v>
      </c>
      <c r="B3" s="75"/>
      <c r="C3" s="75"/>
      <c r="D3" s="75"/>
      <c r="E3" s="75"/>
    </row>
    <row r="4" spans="1:5" s="8" customFormat="1" ht="21" customHeight="1" x14ac:dyDescent="0.3">
      <c r="A4" s="9"/>
      <c r="B4" s="9"/>
      <c r="C4" s="9"/>
      <c r="D4" s="76" t="s">
        <v>3</v>
      </c>
      <c r="E4" s="76"/>
    </row>
    <row r="5" spans="1:5" s="10" customFormat="1" ht="21" customHeight="1" x14ac:dyDescent="0.3">
      <c r="A5" s="77" t="s">
        <v>4</v>
      </c>
      <c r="B5" s="77"/>
      <c r="C5" s="78" t="s">
        <v>5</v>
      </c>
      <c r="D5" s="79" t="s">
        <v>6</v>
      </c>
      <c r="E5" s="82" t="s">
        <v>7</v>
      </c>
    </row>
    <row r="6" spans="1:5" s="10" customFormat="1" ht="18.75" customHeight="1" x14ac:dyDescent="0.3">
      <c r="A6" s="77"/>
      <c r="B6" s="77"/>
      <c r="C6" s="78"/>
      <c r="D6" s="80"/>
      <c r="E6" s="83"/>
    </row>
    <row r="7" spans="1:5" s="10" customFormat="1" x14ac:dyDescent="0.3">
      <c r="A7" s="77"/>
      <c r="B7" s="77"/>
      <c r="C7" s="78"/>
      <c r="D7" s="81"/>
      <c r="E7" s="84"/>
    </row>
    <row r="8" spans="1:5" s="13" customFormat="1" ht="19.5" x14ac:dyDescent="0.3">
      <c r="A8" s="91" t="s">
        <v>8</v>
      </c>
      <c r="B8" s="92"/>
      <c r="C8" s="11">
        <f>C9+C15+C19+C24+C30+C33+C36+C38+C40+C44+C47</f>
        <v>160273400</v>
      </c>
      <c r="D8" s="11"/>
      <c r="E8" s="12"/>
    </row>
    <row r="9" spans="1:5" s="18" customFormat="1" ht="19.5" x14ac:dyDescent="0.2">
      <c r="A9" s="14"/>
      <c r="B9" s="15" t="s">
        <v>9</v>
      </c>
      <c r="C9" s="16">
        <f>SUM(C10:C13,C14)</f>
        <v>14062000</v>
      </c>
      <c r="D9" s="16"/>
      <c r="E9" s="17"/>
    </row>
    <row r="10" spans="1:5" s="24" customFormat="1" ht="42" customHeight="1" x14ac:dyDescent="0.2">
      <c r="A10" s="19">
        <v>1</v>
      </c>
      <c r="B10" s="20" t="s">
        <v>10</v>
      </c>
      <c r="C10" s="21">
        <v>2316000</v>
      </c>
      <c r="D10" s="22" t="s">
        <v>11</v>
      </c>
      <c r="E10" s="23" t="s">
        <v>12</v>
      </c>
    </row>
    <row r="11" spans="1:5" s="24" customFormat="1" ht="56.25" x14ac:dyDescent="0.2">
      <c r="A11" s="25">
        <v>2</v>
      </c>
      <c r="B11" s="26" t="s">
        <v>13</v>
      </c>
      <c r="C11" s="27">
        <v>2640000</v>
      </c>
      <c r="D11" s="22" t="s">
        <v>14</v>
      </c>
      <c r="E11" s="28" t="s">
        <v>15</v>
      </c>
    </row>
    <row r="12" spans="1:5" s="24" customFormat="1" ht="42" customHeight="1" x14ac:dyDescent="0.2">
      <c r="A12" s="29">
        <v>3</v>
      </c>
      <c r="B12" s="30" t="s">
        <v>16</v>
      </c>
      <c r="C12" s="31">
        <v>2500000</v>
      </c>
      <c r="D12" s="22" t="s">
        <v>17</v>
      </c>
      <c r="E12" s="28" t="s">
        <v>15</v>
      </c>
    </row>
    <row r="13" spans="1:5" s="24" customFormat="1" ht="39" customHeight="1" x14ac:dyDescent="0.2">
      <c r="A13" s="25">
        <v>4</v>
      </c>
      <c r="B13" s="26" t="s">
        <v>18</v>
      </c>
      <c r="C13" s="32">
        <v>5256000</v>
      </c>
      <c r="D13" s="22" t="s">
        <v>11</v>
      </c>
      <c r="E13" s="33" t="s">
        <v>19</v>
      </c>
    </row>
    <row r="14" spans="1:5" s="24" customFormat="1" ht="56.25" x14ac:dyDescent="0.2">
      <c r="A14" s="19">
        <v>5</v>
      </c>
      <c r="B14" s="20" t="s">
        <v>20</v>
      </c>
      <c r="C14" s="34">
        <v>1350000</v>
      </c>
      <c r="D14" s="22" t="s">
        <v>11</v>
      </c>
      <c r="E14" s="23" t="s">
        <v>12</v>
      </c>
    </row>
    <row r="15" spans="1:5" s="39" customFormat="1" ht="21" customHeight="1" x14ac:dyDescent="0.2">
      <c r="A15" s="35"/>
      <c r="B15" s="36" t="s">
        <v>21</v>
      </c>
      <c r="C15" s="37">
        <f>SUM(C16:C18)</f>
        <v>18250000</v>
      </c>
      <c r="D15" s="37"/>
      <c r="E15" s="38"/>
    </row>
    <row r="16" spans="1:5" s="24" customFormat="1" ht="42" customHeight="1" x14ac:dyDescent="0.2">
      <c r="A16" s="19">
        <v>1</v>
      </c>
      <c r="B16" s="20" t="s">
        <v>22</v>
      </c>
      <c r="C16" s="21">
        <v>14000000</v>
      </c>
      <c r="D16" s="22" t="s">
        <v>23</v>
      </c>
      <c r="E16" s="28" t="s">
        <v>24</v>
      </c>
    </row>
    <row r="17" spans="1:5" s="24" customFormat="1" ht="56.25" x14ac:dyDescent="0.2">
      <c r="A17" s="19">
        <v>2</v>
      </c>
      <c r="B17" s="26" t="s">
        <v>25</v>
      </c>
      <c r="C17" s="27">
        <v>2400000</v>
      </c>
      <c r="D17" s="22" t="s">
        <v>26</v>
      </c>
      <c r="E17" s="28" t="s">
        <v>24</v>
      </c>
    </row>
    <row r="18" spans="1:5" s="24" customFormat="1" ht="42" customHeight="1" x14ac:dyDescent="0.2">
      <c r="A18" s="40">
        <v>3</v>
      </c>
      <c r="B18" s="41" t="s">
        <v>27</v>
      </c>
      <c r="C18" s="31">
        <v>1850000</v>
      </c>
      <c r="D18" s="22" t="s">
        <v>28</v>
      </c>
      <c r="E18" s="28" t="s">
        <v>24</v>
      </c>
    </row>
    <row r="19" spans="1:5" s="39" customFormat="1" ht="21" customHeight="1" x14ac:dyDescent="0.2">
      <c r="A19" s="42"/>
      <c r="B19" s="36" t="s">
        <v>29</v>
      </c>
      <c r="C19" s="37">
        <f>SUM(C20:C23)</f>
        <v>51617600</v>
      </c>
      <c r="D19" s="37"/>
      <c r="E19" s="38"/>
    </row>
    <row r="20" spans="1:5" s="24" customFormat="1" ht="42" customHeight="1" x14ac:dyDescent="0.2">
      <c r="A20" s="19">
        <v>1</v>
      </c>
      <c r="B20" s="43" t="s">
        <v>30</v>
      </c>
      <c r="C20" s="21">
        <v>992000</v>
      </c>
      <c r="D20" s="22" t="s">
        <v>31</v>
      </c>
      <c r="E20" s="28" t="s">
        <v>24</v>
      </c>
    </row>
    <row r="21" spans="1:5" s="24" customFormat="1" ht="56.25" x14ac:dyDescent="0.2">
      <c r="A21" s="25">
        <v>2</v>
      </c>
      <c r="B21" s="44" t="s">
        <v>32</v>
      </c>
      <c r="C21" s="27">
        <v>34625600</v>
      </c>
      <c r="D21" s="22" t="s">
        <v>17</v>
      </c>
      <c r="E21" s="28" t="s">
        <v>15</v>
      </c>
    </row>
    <row r="22" spans="1:5" s="24" customFormat="1" ht="37.5" x14ac:dyDescent="0.2">
      <c r="A22" s="19">
        <v>3</v>
      </c>
      <c r="B22" s="26" t="s">
        <v>33</v>
      </c>
      <c r="C22" s="27">
        <v>9000000</v>
      </c>
      <c r="D22" s="22" t="s">
        <v>17</v>
      </c>
      <c r="E22" s="28" t="s">
        <v>24</v>
      </c>
    </row>
    <row r="23" spans="1:5" s="24" customFormat="1" ht="37.5" x14ac:dyDescent="0.2">
      <c r="A23" s="19">
        <v>4</v>
      </c>
      <c r="B23" s="26" t="s">
        <v>34</v>
      </c>
      <c r="C23" s="27">
        <v>7000000</v>
      </c>
      <c r="D23" s="22" t="s">
        <v>17</v>
      </c>
      <c r="E23" s="28" t="s">
        <v>24</v>
      </c>
    </row>
    <row r="24" spans="1:5" s="39" customFormat="1" ht="21" customHeight="1" x14ac:dyDescent="0.2">
      <c r="A24" s="35"/>
      <c r="B24" s="36" t="s">
        <v>35</v>
      </c>
      <c r="C24" s="37">
        <f>SUM(C25:C29)</f>
        <v>9654300</v>
      </c>
      <c r="D24" s="37"/>
      <c r="E24" s="38"/>
    </row>
    <row r="25" spans="1:5" s="24" customFormat="1" ht="42" customHeight="1" x14ac:dyDescent="0.2">
      <c r="A25" s="19">
        <v>1</v>
      </c>
      <c r="B25" s="44" t="s">
        <v>36</v>
      </c>
      <c r="C25" s="27">
        <v>2054900</v>
      </c>
      <c r="D25" s="22" t="s">
        <v>37</v>
      </c>
      <c r="E25" s="45" t="s">
        <v>38</v>
      </c>
    </row>
    <row r="26" spans="1:5" s="24" customFormat="1" ht="42" customHeight="1" x14ac:dyDescent="0.2">
      <c r="A26" s="25">
        <v>2</v>
      </c>
      <c r="B26" s="44" t="s">
        <v>39</v>
      </c>
      <c r="C26" s="34">
        <v>2116700</v>
      </c>
      <c r="D26" s="22" t="s">
        <v>40</v>
      </c>
      <c r="E26" s="45" t="s">
        <v>38</v>
      </c>
    </row>
    <row r="27" spans="1:5" s="24" customFormat="1" ht="42" customHeight="1" x14ac:dyDescent="0.2">
      <c r="A27" s="19">
        <v>3</v>
      </c>
      <c r="B27" s="44" t="s">
        <v>41</v>
      </c>
      <c r="C27" s="27">
        <v>1200000</v>
      </c>
      <c r="D27" s="22" t="s">
        <v>40</v>
      </c>
      <c r="E27" s="45" t="s">
        <v>38</v>
      </c>
    </row>
    <row r="28" spans="1:5" s="24" customFormat="1" ht="42" customHeight="1" x14ac:dyDescent="0.2">
      <c r="A28" s="25">
        <v>4</v>
      </c>
      <c r="B28" s="44" t="s">
        <v>42</v>
      </c>
      <c r="C28" s="27">
        <v>2800000</v>
      </c>
      <c r="D28" s="22" t="s">
        <v>43</v>
      </c>
      <c r="E28" s="45" t="s">
        <v>24</v>
      </c>
    </row>
    <row r="29" spans="1:5" s="24" customFormat="1" ht="56.25" x14ac:dyDescent="0.2">
      <c r="A29" s="19">
        <v>5</v>
      </c>
      <c r="B29" s="44" t="s">
        <v>44</v>
      </c>
      <c r="C29" s="34">
        <v>1482700</v>
      </c>
      <c r="D29" s="22" t="s">
        <v>40</v>
      </c>
      <c r="E29" s="45" t="s">
        <v>38</v>
      </c>
    </row>
    <row r="30" spans="1:5" s="39" customFormat="1" ht="21" customHeight="1" x14ac:dyDescent="0.2">
      <c r="A30" s="35"/>
      <c r="B30" s="36" t="s">
        <v>45</v>
      </c>
      <c r="C30" s="37">
        <f>SUM(C31:C32)</f>
        <v>4147000</v>
      </c>
      <c r="D30" s="37"/>
      <c r="E30" s="38"/>
    </row>
    <row r="31" spans="1:5" s="24" customFormat="1" ht="42" customHeight="1" x14ac:dyDescent="0.2">
      <c r="A31" s="19">
        <v>1</v>
      </c>
      <c r="B31" s="44" t="s">
        <v>46</v>
      </c>
      <c r="C31" s="34">
        <v>2782000</v>
      </c>
      <c r="D31" s="22" t="s">
        <v>23</v>
      </c>
      <c r="E31" s="28" t="s">
        <v>15</v>
      </c>
    </row>
    <row r="32" spans="1:5" s="24" customFormat="1" ht="42" customHeight="1" x14ac:dyDescent="0.2">
      <c r="A32" s="25">
        <v>2</v>
      </c>
      <c r="B32" s="44" t="s">
        <v>47</v>
      </c>
      <c r="C32" s="34">
        <v>1365000</v>
      </c>
      <c r="D32" s="22" t="s">
        <v>14</v>
      </c>
      <c r="E32" s="33" t="s">
        <v>48</v>
      </c>
    </row>
    <row r="33" spans="1:5" s="39" customFormat="1" ht="21" customHeight="1" x14ac:dyDescent="0.2">
      <c r="A33" s="35"/>
      <c r="B33" s="36" t="s">
        <v>49</v>
      </c>
      <c r="C33" s="37">
        <f>SUM(C34:C35)</f>
        <v>17312000</v>
      </c>
      <c r="D33" s="37"/>
      <c r="E33" s="38"/>
    </row>
    <row r="34" spans="1:5" s="24" customFormat="1" ht="42" customHeight="1" x14ac:dyDescent="0.2">
      <c r="A34" s="19">
        <v>1</v>
      </c>
      <c r="B34" s="26" t="s">
        <v>50</v>
      </c>
      <c r="C34" s="34">
        <v>7328000</v>
      </c>
      <c r="D34" s="22" t="s">
        <v>51</v>
      </c>
      <c r="E34" s="33" t="s">
        <v>52</v>
      </c>
    </row>
    <row r="35" spans="1:5" s="24" customFormat="1" ht="39" customHeight="1" x14ac:dyDescent="0.2">
      <c r="A35" s="25">
        <v>2</v>
      </c>
      <c r="B35" s="26" t="s">
        <v>53</v>
      </c>
      <c r="C35" s="34">
        <v>9984000</v>
      </c>
      <c r="D35" s="93" t="s">
        <v>54</v>
      </c>
      <c r="E35" s="94"/>
    </row>
    <row r="36" spans="1:5" s="39" customFormat="1" ht="19.5" x14ac:dyDescent="0.2">
      <c r="A36" s="35"/>
      <c r="B36" s="36" t="s">
        <v>55</v>
      </c>
      <c r="C36" s="37">
        <f>SUM(C37)</f>
        <v>3378500</v>
      </c>
      <c r="D36" s="37"/>
      <c r="E36" s="38"/>
    </row>
    <row r="37" spans="1:5" s="24" customFormat="1" ht="56.25" x14ac:dyDescent="0.2">
      <c r="A37" s="25">
        <v>1</v>
      </c>
      <c r="B37" s="26" t="s">
        <v>56</v>
      </c>
      <c r="C37" s="34">
        <v>3378500</v>
      </c>
      <c r="D37" s="22" t="s">
        <v>51</v>
      </c>
      <c r="E37" s="28" t="s">
        <v>15</v>
      </c>
    </row>
    <row r="38" spans="1:5" s="39" customFormat="1" ht="19.5" x14ac:dyDescent="0.2">
      <c r="A38" s="35"/>
      <c r="B38" s="36" t="s">
        <v>57</v>
      </c>
      <c r="C38" s="37">
        <f>SUM(C39)</f>
        <v>1400000</v>
      </c>
      <c r="D38" s="37"/>
      <c r="E38" s="38"/>
    </row>
    <row r="39" spans="1:5" s="24" customFormat="1" ht="37.5" x14ac:dyDescent="0.2">
      <c r="A39" s="29">
        <v>1</v>
      </c>
      <c r="B39" s="30" t="s">
        <v>58</v>
      </c>
      <c r="C39" s="27">
        <v>1400000</v>
      </c>
      <c r="D39" s="22" t="s">
        <v>59</v>
      </c>
      <c r="E39" s="45" t="s">
        <v>60</v>
      </c>
    </row>
    <row r="40" spans="1:5" s="39" customFormat="1" ht="21" customHeight="1" x14ac:dyDescent="0.2">
      <c r="A40" s="35"/>
      <c r="B40" s="36" t="s">
        <v>61</v>
      </c>
      <c r="C40" s="37">
        <f>SUM(C41:C42)</f>
        <v>13230000</v>
      </c>
      <c r="D40" s="37"/>
      <c r="E40" s="38"/>
    </row>
    <row r="41" spans="1:5" s="24" customFormat="1" ht="42" customHeight="1" x14ac:dyDescent="0.2">
      <c r="A41" s="29">
        <v>1</v>
      </c>
      <c r="B41" s="30" t="s">
        <v>62</v>
      </c>
      <c r="C41" s="34">
        <v>6579000</v>
      </c>
      <c r="D41" s="22" t="s">
        <v>63</v>
      </c>
      <c r="E41" s="28" t="s">
        <v>24</v>
      </c>
    </row>
    <row r="42" spans="1:5" s="48" customFormat="1" ht="56.25" x14ac:dyDescent="0.2">
      <c r="A42" s="46">
        <v>2</v>
      </c>
      <c r="B42" s="47" t="s">
        <v>64</v>
      </c>
      <c r="C42" s="95">
        <v>6651000</v>
      </c>
      <c r="D42" s="85" t="s">
        <v>65</v>
      </c>
      <c r="E42" s="97" t="s">
        <v>24</v>
      </c>
    </row>
    <row r="43" spans="1:5" s="48" customFormat="1" ht="51.75" x14ac:dyDescent="0.2">
      <c r="A43" s="49"/>
      <c r="B43" s="50" t="s">
        <v>66</v>
      </c>
      <c r="C43" s="96"/>
      <c r="D43" s="87"/>
      <c r="E43" s="98"/>
    </row>
    <row r="44" spans="1:5" s="39" customFormat="1" ht="21" customHeight="1" x14ac:dyDescent="0.2">
      <c r="A44" s="51"/>
      <c r="B44" s="52" t="s">
        <v>67</v>
      </c>
      <c r="C44" s="37">
        <f>SUM(C45:C46)</f>
        <v>8060000</v>
      </c>
      <c r="D44" s="37"/>
      <c r="E44" s="38"/>
    </row>
    <row r="45" spans="1:5" s="24" customFormat="1" ht="37.5" x14ac:dyDescent="0.2">
      <c r="A45" s="25">
        <v>1</v>
      </c>
      <c r="B45" s="26" t="s">
        <v>68</v>
      </c>
      <c r="C45" s="34">
        <v>7000000</v>
      </c>
      <c r="D45" s="22" t="s">
        <v>51</v>
      </c>
      <c r="E45" s="33" t="s">
        <v>69</v>
      </c>
    </row>
    <row r="46" spans="1:5" s="24" customFormat="1" x14ac:dyDescent="0.2">
      <c r="A46" s="25">
        <v>2</v>
      </c>
      <c r="B46" s="26" t="s">
        <v>70</v>
      </c>
      <c r="C46" s="27">
        <v>1060000</v>
      </c>
      <c r="D46" s="22" t="s">
        <v>51</v>
      </c>
      <c r="E46" s="33" t="s">
        <v>69</v>
      </c>
    </row>
    <row r="47" spans="1:5" s="39" customFormat="1" ht="19.5" x14ac:dyDescent="0.2">
      <c r="A47" s="35"/>
      <c r="B47" s="36" t="s">
        <v>71</v>
      </c>
      <c r="C47" s="37">
        <f>SUM(C48+C52+C59)</f>
        <v>19162000</v>
      </c>
      <c r="D47" s="37"/>
      <c r="E47" s="38"/>
    </row>
    <row r="48" spans="1:5" s="48" customFormat="1" ht="56.25" x14ac:dyDescent="0.2">
      <c r="A48" s="53">
        <v>1</v>
      </c>
      <c r="B48" s="54" t="s">
        <v>72</v>
      </c>
      <c r="C48" s="55">
        <f>C49+C50+C51</f>
        <v>13750000</v>
      </c>
      <c r="D48" s="85" t="s">
        <v>31</v>
      </c>
      <c r="E48" s="88" t="s">
        <v>24</v>
      </c>
    </row>
    <row r="49" spans="1:5" s="59" customFormat="1" ht="17.25" x14ac:dyDescent="0.2">
      <c r="A49" s="56"/>
      <c r="B49" s="57" t="s">
        <v>73</v>
      </c>
      <c r="C49" s="58">
        <v>1200000</v>
      </c>
      <c r="D49" s="86"/>
      <c r="E49" s="89"/>
    </row>
    <row r="50" spans="1:5" s="59" customFormat="1" ht="17.25" x14ac:dyDescent="0.2">
      <c r="A50" s="56"/>
      <c r="B50" s="57" t="s">
        <v>74</v>
      </c>
      <c r="C50" s="58">
        <v>900000</v>
      </c>
      <c r="D50" s="86"/>
      <c r="E50" s="89"/>
    </row>
    <row r="51" spans="1:5" s="59" customFormat="1" ht="17.25" x14ac:dyDescent="0.2">
      <c r="A51" s="60"/>
      <c r="B51" s="61" t="s">
        <v>75</v>
      </c>
      <c r="C51" s="62">
        <v>11650000</v>
      </c>
      <c r="D51" s="87"/>
      <c r="E51" s="90"/>
    </row>
    <row r="52" spans="1:5" s="64" customFormat="1" ht="56.25" x14ac:dyDescent="0.2">
      <c r="A52" s="63">
        <v>2</v>
      </c>
      <c r="B52" s="54" t="s">
        <v>64</v>
      </c>
      <c r="C52" s="55">
        <f>C53+C54+C55+C56+C57+C58</f>
        <v>3360000</v>
      </c>
      <c r="D52" s="85" t="s">
        <v>31</v>
      </c>
      <c r="E52" s="88" t="s">
        <v>24</v>
      </c>
    </row>
    <row r="53" spans="1:5" s="59" customFormat="1" ht="17.25" x14ac:dyDescent="0.2">
      <c r="A53" s="65"/>
      <c r="B53" s="57" t="s">
        <v>76</v>
      </c>
      <c r="C53" s="58">
        <v>260000</v>
      </c>
      <c r="D53" s="86"/>
      <c r="E53" s="89"/>
    </row>
    <row r="54" spans="1:5" s="59" customFormat="1" ht="17.25" x14ac:dyDescent="0.2">
      <c r="A54" s="56"/>
      <c r="B54" s="57" t="s">
        <v>77</v>
      </c>
      <c r="C54" s="58">
        <v>400000</v>
      </c>
      <c r="D54" s="86"/>
      <c r="E54" s="89"/>
    </row>
    <row r="55" spans="1:5" s="59" customFormat="1" ht="17.25" x14ac:dyDescent="0.2">
      <c r="A55" s="56"/>
      <c r="B55" s="57" t="s">
        <v>78</v>
      </c>
      <c r="C55" s="58">
        <v>400000</v>
      </c>
      <c r="D55" s="86"/>
      <c r="E55" s="89"/>
    </row>
    <row r="56" spans="1:5" s="59" customFormat="1" ht="17.25" x14ac:dyDescent="0.2">
      <c r="A56" s="56"/>
      <c r="B56" s="57" t="s">
        <v>79</v>
      </c>
      <c r="C56" s="58">
        <v>600000</v>
      </c>
      <c r="D56" s="86"/>
      <c r="E56" s="89"/>
    </row>
    <row r="57" spans="1:5" s="59" customFormat="1" ht="17.25" x14ac:dyDescent="0.2">
      <c r="A57" s="65"/>
      <c r="B57" s="66" t="s">
        <v>80</v>
      </c>
      <c r="C57" s="67">
        <v>500000</v>
      </c>
      <c r="D57" s="86"/>
      <c r="E57" s="89"/>
    </row>
    <row r="58" spans="1:5" s="59" customFormat="1" ht="17.25" x14ac:dyDescent="0.2">
      <c r="A58" s="60"/>
      <c r="B58" s="61" t="s">
        <v>81</v>
      </c>
      <c r="C58" s="62">
        <v>1200000</v>
      </c>
      <c r="D58" s="87"/>
      <c r="E58" s="90"/>
    </row>
    <row r="59" spans="1:5" s="64" customFormat="1" ht="56.25" x14ac:dyDescent="0.2">
      <c r="A59" s="63">
        <v>3</v>
      </c>
      <c r="B59" s="54" t="s">
        <v>82</v>
      </c>
      <c r="C59" s="55">
        <f>SUM(C60:C67)</f>
        <v>2052000</v>
      </c>
      <c r="D59" s="85" t="s">
        <v>31</v>
      </c>
      <c r="E59" s="88" t="s">
        <v>24</v>
      </c>
    </row>
    <row r="60" spans="1:5" s="59" customFormat="1" ht="17.25" x14ac:dyDescent="0.2">
      <c r="A60" s="56"/>
      <c r="B60" s="57" t="s">
        <v>83</v>
      </c>
      <c r="C60" s="58">
        <v>10000</v>
      </c>
      <c r="D60" s="86"/>
      <c r="E60" s="89"/>
    </row>
    <row r="61" spans="1:5" s="59" customFormat="1" ht="34.5" x14ac:dyDescent="0.2">
      <c r="A61" s="65"/>
      <c r="B61" s="66" t="s">
        <v>84</v>
      </c>
      <c r="C61" s="67">
        <v>648000</v>
      </c>
      <c r="D61" s="86"/>
      <c r="E61" s="89"/>
    </row>
    <row r="62" spans="1:5" s="59" customFormat="1" ht="17.25" x14ac:dyDescent="0.2">
      <c r="A62" s="56"/>
      <c r="B62" s="57" t="s">
        <v>85</v>
      </c>
      <c r="C62" s="58">
        <v>32000</v>
      </c>
      <c r="D62" s="86"/>
      <c r="E62" s="89"/>
    </row>
    <row r="63" spans="1:5" s="59" customFormat="1" ht="17.25" x14ac:dyDescent="0.2">
      <c r="A63" s="65"/>
      <c r="B63" s="66" t="s">
        <v>86</v>
      </c>
      <c r="C63" s="67">
        <v>10000</v>
      </c>
      <c r="D63" s="86"/>
      <c r="E63" s="89"/>
    </row>
    <row r="64" spans="1:5" s="59" customFormat="1" ht="17.25" x14ac:dyDescent="0.2">
      <c r="A64" s="65"/>
      <c r="B64" s="66" t="s">
        <v>87</v>
      </c>
      <c r="C64" s="67">
        <v>25000</v>
      </c>
      <c r="D64" s="86"/>
      <c r="E64" s="89"/>
    </row>
    <row r="65" spans="1:5" s="59" customFormat="1" ht="17.25" x14ac:dyDescent="0.2">
      <c r="A65" s="65"/>
      <c r="B65" s="66" t="s">
        <v>88</v>
      </c>
      <c r="C65" s="67">
        <v>423000</v>
      </c>
      <c r="D65" s="86"/>
      <c r="E65" s="89"/>
    </row>
    <row r="66" spans="1:5" s="59" customFormat="1" ht="17.25" x14ac:dyDescent="0.2">
      <c r="A66" s="56"/>
      <c r="B66" s="57" t="s">
        <v>89</v>
      </c>
      <c r="C66" s="58">
        <v>204000</v>
      </c>
      <c r="D66" s="86"/>
      <c r="E66" s="89"/>
    </row>
    <row r="67" spans="1:5" s="59" customFormat="1" ht="17.25" x14ac:dyDescent="0.2">
      <c r="A67" s="60"/>
      <c r="B67" s="61" t="s">
        <v>90</v>
      </c>
      <c r="C67" s="62">
        <v>700000</v>
      </c>
      <c r="D67" s="87"/>
      <c r="E67" s="90"/>
    </row>
  </sheetData>
  <autoFilter ref="A5:C67">
    <filterColumn colId="0" showButton="0"/>
    <filterColumn colId="2" showButton="0"/>
  </autoFilter>
  <mergeCells count="18">
    <mergeCell ref="D52:D58"/>
    <mergeCell ref="E52:E58"/>
    <mergeCell ref="D59:D67"/>
    <mergeCell ref="E59:E67"/>
    <mergeCell ref="A8:B8"/>
    <mergeCell ref="D35:E35"/>
    <mergeCell ref="C42:C43"/>
    <mergeCell ref="D42:D43"/>
    <mergeCell ref="E42:E43"/>
    <mergeCell ref="D48:D51"/>
    <mergeCell ref="E48:E51"/>
    <mergeCell ref="A1:E1"/>
    <mergeCell ref="A3:E3"/>
    <mergeCell ref="D4:E4"/>
    <mergeCell ref="A5:B7"/>
    <mergeCell ref="C5:C7"/>
    <mergeCell ref="D5:D7"/>
    <mergeCell ref="E5:E7"/>
  </mergeCells>
  <pageMargins left="0.33842592592592591" right="0.12789351851851852" top="0.35433070866141736" bottom="0.23622047244094491" header="0.15748031496062992" footer="7.874015748031496E-2"/>
  <pageSetup paperSize="9" scale="86" orientation="portrait" horizontalDpi="0" verticalDpi="0" copies="8" r:id="rId1"/>
  <headerFooter>
    <oddHeader>&amp;R&amp;"TH SarabunPSK,ธรรมดา"&amp;A</oddHeader>
    <oddFooter>&amp;C&amp;"TH SarabunPSK,ธรรมดา"&amp;12หน้าที่ &amp;P&amp;R&amp;"TH SarabunPSK,ธรรมดา"&amp;9&amp;Z&amp;F</oddFooter>
  </headerFooter>
  <rowBreaks count="2" manualBreakCount="2">
    <brk id="26" max="4" man="1"/>
    <brk id="5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24-9-61</vt:lpstr>
      <vt:lpstr>'24-9-61'!Print_Area</vt:lpstr>
      <vt:lpstr>'24-9-61'!Print_Titles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jass</cp:lastModifiedBy>
  <cp:lastPrinted>2018-09-24T08:47:51Z</cp:lastPrinted>
  <dcterms:created xsi:type="dcterms:W3CDTF">2018-09-24T08:41:47Z</dcterms:created>
  <dcterms:modified xsi:type="dcterms:W3CDTF">2018-09-25T07:04:00Z</dcterms:modified>
</cp:coreProperties>
</file>