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15" windowHeight="7185" firstSheet="1" activeTab="3"/>
  </bookViews>
  <sheets>
    <sheet name="บัญชี1" sheetId="1" state="hidden" r:id="rId1"/>
    <sheet name="บัญชี 1" sheetId="2" r:id="rId2"/>
    <sheet name="บัญชี 2" sheetId="3" r:id="rId3"/>
    <sheet name="บัญชี 3" sheetId="4" r:id="rId4"/>
  </sheets>
  <definedNames>
    <definedName name="_xlnm.Print_Area" localSheetId="1">'บัญชี 1'!$A$1:$H$55</definedName>
    <definedName name="_xlnm.Print_Titles" localSheetId="1">'บัญชี 1'!$4:$4</definedName>
    <definedName name="_xlnm.Print_Titles" localSheetId="2">'บัญชี 2'!$4:$4</definedName>
    <definedName name="_xlnm.Print_Titles" localSheetId="3">'บัญชี 3'!$4:$4</definedName>
    <definedName name="_xlnm.Print_Titles" localSheetId="0">บัญชี1!$4:$4</definedName>
  </definedNames>
  <calcPr calcId="144525"/>
</workbook>
</file>

<file path=xl/calcChain.xml><?xml version="1.0" encoding="utf-8"?>
<calcChain xmlns="http://schemas.openxmlformats.org/spreadsheetml/2006/main">
  <c r="F42" i="2" l="1"/>
  <c r="G42" i="2"/>
  <c r="D42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9" i="2" l="1"/>
  <c r="D49" i="2"/>
  <c r="D19" i="4"/>
  <c r="D18" i="4"/>
  <c r="D17" i="4"/>
  <c r="F8" i="3"/>
  <c r="G8" i="3"/>
  <c r="D8" i="3"/>
  <c r="G14" i="1" l="1"/>
  <c r="G5" i="2" l="1"/>
  <c r="G18" i="4"/>
  <c r="D8" i="4"/>
  <c r="D20" i="4"/>
  <c r="D15" i="4"/>
  <c r="D16" i="3"/>
  <c r="D11" i="3"/>
  <c r="F17" i="3"/>
  <c r="D21" i="4" l="1"/>
  <c r="D17" i="3"/>
  <c r="F55" i="2"/>
  <c r="D54" i="2"/>
  <c r="D55" i="2" l="1"/>
  <c r="G6" i="4"/>
  <c r="G19" i="4"/>
  <c r="G17" i="4"/>
  <c r="G14" i="4"/>
  <c r="G13" i="4"/>
  <c r="G11" i="4"/>
  <c r="G12" i="4"/>
  <c r="G10" i="4"/>
  <c r="G7" i="4"/>
  <c r="G5" i="4"/>
  <c r="G15" i="3"/>
  <c r="G10" i="3"/>
  <c r="G11" i="3" s="1"/>
  <c r="G14" i="3"/>
  <c r="G13" i="3"/>
  <c r="G16" i="3" s="1"/>
  <c r="G7" i="3"/>
  <c r="G6" i="3"/>
  <c r="G20" i="4" l="1"/>
  <c r="G8" i="4"/>
  <c r="G15" i="4"/>
  <c r="G5" i="3"/>
  <c r="G21" i="4" l="1"/>
  <c r="G17" i="3"/>
  <c r="G52" i="2"/>
  <c r="G53" i="2"/>
  <c r="G51" i="2"/>
  <c r="G48" i="2"/>
  <c r="G47" i="2"/>
  <c r="G46" i="2"/>
  <c r="G45" i="2"/>
  <c r="G44" i="2"/>
  <c r="G54" i="2" l="1"/>
  <c r="F19" i="1"/>
  <c r="D19" i="1"/>
  <c r="G13" i="1"/>
  <c r="G11" i="1"/>
  <c r="G12" i="1"/>
  <c r="G10" i="1"/>
  <c r="G8" i="1"/>
  <c r="G6" i="1"/>
  <c r="G7" i="1"/>
  <c r="G5" i="1"/>
  <c r="G18" i="1"/>
  <c r="G17" i="1"/>
  <c r="G16" i="1"/>
  <c r="G15" i="1"/>
  <c r="G55" i="2" l="1"/>
  <c r="G19" i="1"/>
</calcChain>
</file>

<file path=xl/sharedStrings.xml><?xml version="1.0" encoding="utf-8"?>
<sst xmlns="http://schemas.openxmlformats.org/spreadsheetml/2006/main" count="317" uniqueCount="214">
  <si>
    <t>ที่</t>
  </si>
  <si>
    <t>กิจกรรม/รายการ</t>
  </si>
  <si>
    <t>งบประมาณตามสัญญา(บาท)</t>
  </si>
  <si>
    <t>สัญญาเริ่มต้น-สิ้นสุด</t>
  </si>
  <si>
    <t>เบิกจ่าย(บาท)</t>
  </si>
  <si>
    <t>คงเหลือ(บาท)</t>
  </si>
  <si>
    <t>หน่วยงาน</t>
  </si>
  <si>
    <t xml:space="preserve">โครง
การชลประทานอ่างทอง
</t>
  </si>
  <si>
    <t>1.1 ปรับปรุงเขื่อนป้องกันตลิ่ง หมู่ 2 ตำบลไชโย อำเภอไชโย จังหวัดอ่างทอง</t>
  </si>
  <si>
    <t>1.3 ปรับปรุงเขื่อนป้องกันตลิ่ง หมู่ 2 ตำบลหลักฟ้า อำเภอไชโย จังหวัดอ่างทอง</t>
  </si>
  <si>
    <t>1.4 ปรับปรุงเขื่อนป้องกันตลิ่ง หมู่ 4 ตำบลย่านซื่อ อำเภอเมือง จังหวัดอ่างทอง</t>
  </si>
  <si>
    <t xml:space="preserve"> - เข้าทำงานแล้ว</t>
  </si>
  <si>
    <t>โครงการเงินเหลือจ่าย</t>
  </si>
  <si>
    <t>13 มี.ค.61 ถึง 13 ก.ค.61</t>
  </si>
  <si>
    <t xml:space="preserve">1.8 ปรับปรุงเขื่อนป้องกันตลิ่ง หมู่ 1 ตำบลหลักฟ้า 
อำเภอไชโย จังหวัดอ่างทอง
</t>
  </si>
  <si>
    <t>29 มี.ค.61 ถึง 1 ต.ค.61</t>
  </si>
  <si>
    <t>ความก้าวหน้า</t>
  </si>
  <si>
    <t xml:space="preserve">แขวงทางหลวงชนบทอ่าง
ทอง
</t>
  </si>
  <si>
    <t xml:space="preserve">เริ่ม 25 เม.ย. 60 สิ้นสุด 
20 ธ.ค. 60
</t>
  </si>
  <si>
    <t xml:space="preserve">ตำรวจ
ภูธรจังหวัดอ่าง
ทอง
</t>
  </si>
  <si>
    <t>3.1 จัดตั้งศูนย์ควบคุมความปลอดภัยและบริการนักท่องเที่ยว</t>
  </si>
  <si>
    <t>เริ่ม 31 ก.ค. 60 สิ้นสุด 16 มิ.ย. 61</t>
  </si>
  <si>
    <t>3.2 ติดตั้งกล้อง CCTV จำนวน 16 แห่ง</t>
  </si>
  <si>
    <t>สนง.โยธาธิการและผังเมืองจังหวัดอ่างทอง</t>
  </si>
  <si>
    <t xml:space="preserve">4.1 ปรับปรุงภูมิทัศน์บริเวณวัดขุนอินทประมูล 
ตำบลอินทประมูล  
อำเภอโพธิ์ทอง
</t>
  </si>
  <si>
    <t xml:space="preserve">เริ่ม 30 พ.ค. 60 สิ้นสุด
25 ธ.ค. 60
ขยายสัญญาถึง
26 ม.ค.61
</t>
  </si>
  <si>
    <t>สนง.เกษตรจังหวัด</t>
  </si>
  <si>
    <t>งบดำเนินงาน</t>
  </si>
  <si>
    <t xml:space="preserve">5.1ส่งเสริมการผลิตสินค้าเกษตรปลอดภัย (ด้านพืช)
4 รายการ
1.เมล็ดและพันธุ์พืช
2.สารชีวภาพ
3.อุปกรณ์และระบบน้ำทางการเกษตร ไม้ไผ่ 
แสลนพรางแสง และเสาคอนกรีตสำเร็จรูป
4.ปุ๋ยเคมี และวัสดุการเกษตรอื่นๆ
</t>
  </si>
  <si>
    <t>รวม</t>
  </si>
  <si>
    <t>1.6 ขุดลอกคลองบ้าน
โพธิ์ทอง ตำบลคำหยาด 
อำเภอโพธิ์ทอง จังหวัดอ่างทอง</t>
  </si>
  <si>
    <t>1.2 ปรับปรุงเขื่อนป้องกันตลิ่ง หมู่ 4 ตำบลราชสถิตย์ 
อำเภอไชโย จังหวัดอ่างทอง</t>
  </si>
  <si>
    <t>1.5 พัฒนาแหล่งน้ำในคลองระบายใหญ่แม่น้ำน้อย 5 
(คลองลำท่าแดง)</t>
  </si>
  <si>
    <t>1.7 ขุดลอกบึงสามโก้
ตำบลสามโก้ อำเภอสามโก้ จังหวัดอ่างทอง</t>
  </si>
  <si>
    <t>2.1 ก่อสร้างถนนลาดยางคันคลองระบายใหญ่แม่น้ำน้อย 3 ฝั่งซ้าย (บ้านเขาบวช-อ่างแก้ว) เขตพื้นที่ตำบลองครักษ์,
ตำบลโคกพุทรา,ตำบลอ่างแก้ว อำเภอโพธิ์ทอง</t>
  </si>
  <si>
    <t xml:space="preserve"> - ผลงาน 25%</t>
  </si>
  <si>
    <t>โครงการพัฒนากลุ่มจังหวัด (เพิ่มเติม) ประจำปีงบประมาณ พ.ศ. 2560</t>
  </si>
  <si>
    <t xml:space="preserve">9 ธ.ค. 60 
ถึง
6 มิ.ย.61
</t>
  </si>
  <si>
    <t xml:space="preserve">3 พ.ค.61 
ถึง 
29 ต.ค.61
</t>
  </si>
  <si>
    <t>ที่ทำการปกครองจังหวัด</t>
  </si>
  <si>
    <t xml:space="preserve"> - จัดงานต้นเดือนสิงหาคม 61</t>
  </si>
  <si>
    <t>ศอ.ปส.จังหวัด</t>
  </si>
  <si>
    <t>2.1ประกวดแข่งขัน To Be Number One</t>
  </si>
  <si>
    <t>2.2มหกรรมรวมพลสมาชิกชมรม To Be Number One จังหวัดอ่างทอง</t>
  </si>
  <si>
    <t>2.3ขับเคลื่อนชมรม To Be Number One</t>
  </si>
  <si>
    <t>สนง.เกษตรและสหกรณ์จังหวัด</t>
  </si>
  <si>
    <t>3.1ส่งเสริมและพัฒนาฟาร์มตัวอย่างตามพระราชดำริในสมเด็จพระนางเจ้าฯพระบรมราชินีนาถ 
ตำบลสีบัวทอง อำเภอแสวงหา จังหวัดอ่างทอง</t>
  </si>
  <si>
    <t>3.2อาคารเก็บผลิตภัณฑ์</t>
  </si>
  <si>
    <t>3.4ส่งเสริมและพัฒนาฟาร์มตัวอย่างตามพระราชดำริ ในสมเด็จพระนางเจ้าฯ พระบรมราชินีนาถ 
หนองระหารจีน ตำบลบ้านอิฐ 
อำเภอเมืองอ่างทอง จังหวัดอ่างทอง</t>
  </si>
  <si>
    <t>3.3รถรางชมวิวระบบเชื้อเพลิงเบนซิน ขนาดไม่น้อยกว่า 23 
ที่นั่ง</t>
  </si>
  <si>
    <t>3.5ส่งเสริมและพัฒนาพื้นที่
แก้มลิงหนองเจ็ดเส้น 
อันเนื่องมาจากพระราชดำริ ตำบลหัวไผ่ อำเภอเมืองอ่างทองตำบลสายทอง อำเภอป่าโมก 
จังหวัดอ่างทอง</t>
  </si>
  <si>
    <t>เหลือค่าจ้างคนงาน</t>
  </si>
  <si>
    <t>3.6รวมกลุ่มและสร้างเครือข่ายการพัฒนาการเกษตรตามแนวทฤษฏีใหม่ โดยยึดหลักปรัชญา
เศรษฐกิจพอเพียง</t>
  </si>
  <si>
    <t>3.7ส่งเสริมการผลิตอาหารปลอดภัย (การผลิตผักในโรงเรือนระบบปิด) โครงการต่อเนื่อง</t>
  </si>
  <si>
    <t>4.1ต่อเติมอาคารโรงสีข้าว</t>
  </si>
  <si>
    <t xml:space="preserve">เริ่ม 27 มี.ค.61 สิ้นสุด 
26 เม.ย.61
</t>
  </si>
  <si>
    <t>4.2ลานอเนกประสงค์</t>
  </si>
  <si>
    <t>4.3ถังแชมเปญ</t>
  </si>
  <si>
    <t>เริ่ม 27 มี.ค.61 สิ้นสุด 
26 พ.ค.61</t>
  </si>
  <si>
    <t>อำเภอเมืองอ่างทอง</t>
  </si>
  <si>
    <t xml:space="preserve">เริ่ม 25 ต.ค.60 สิ้นสุด 
22 เม.ย.61
</t>
  </si>
  <si>
    <t>6.1ส่งเสริมการเลี้ยงปลาสวยงามตามรอยเท้าพ่อ</t>
  </si>
  <si>
    <t>สนง.ประมงจังหวัด</t>
  </si>
  <si>
    <t>6.2พัฒนาระบบนิเวศทางน้ำสร้างความสมดุลคืนสู่ชุมชนอย่างยั่งยืน</t>
  </si>
  <si>
    <t>สนง.พัฒนาชุมชนจังหวัด</t>
  </si>
  <si>
    <t>7.1ขยายผลการพัฒนาหมู่บ้านเศรษฐกิจพอเพียง</t>
  </si>
  <si>
    <t>7.2ยกระดับผลิตภัณฑ์ชุมชนสู่มาตราฐานสากล</t>
  </si>
  <si>
    <t>7.3จัดแสดงและจำหน่ายสินค้าหนึ่งตำบลหนึ่งผลิตภัณฑ์ (OTOP Angthong to Asean)</t>
  </si>
  <si>
    <t>อำเภอแสวงหา</t>
  </si>
  <si>
    <t>8.1ก่อสร้างระบบประปาหมู่บ้านแบบบาดาลขนาดใหญ่ หมู่ที่ 8 ตำบลบ้านพราน อำเภอแสวงหา จังหวัดอ่างทอง</t>
  </si>
  <si>
    <t xml:space="preserve">เริ่ม 9 พ.ย. 60 สิ้นสุด 
7 พ.ค. 61
</t>
  </si>
  <si>
    <t>อำเภอไชโย</t>
  </si>
  <si>
    <t>9.1งานรำลึกสมเด็จพระพุฒาจารย์ (โต พรหมรังสี)</t>
  </si>
  <si>
    <t>9.2งานเทศกาลกินผัดไทย ไหว้พระสมเด็จเกษไชโย</t>
  </si>
  <si>
    <t>โครงการชลประทานอ่างทอง</t>
  </si>
  <si>
    <t xml:space="preserve"> - จัดงานต้นเดือนกันยายน 61</t>
  </si>
  <si>
    <t xml:space="preserve"> - จัดงาน 23-26 สิงหาคม 61</t>
  </si>
  <si>
    <t>สนง.การท่องเที่ยว
และกีฬาจังหวัด</t>
  </si>
  <si>
    <t>อำเภอ
ป่าโมก</t>
  </si>
  <si>
    <t>1.1กิจกรรมปรับปรุงซ่อมแซมถนนคอนกรีตเสริมเหล็ก
โดยการปูแอสฟัลท์ติกคอนกรีต สายที่ 3 (หมู่ที่ 4,5) 
ตำบลเอกราช อำเภอป่าโมก จังหวัดอ่างทอง</t>
  </si>
  <si>
    <t xml:space="preserve">1 พ.ค.61
ถึง
31 พ.ค.61
</t>
  </si>
  <si>
    <t>2.1กิจกรรมก่อสร้างถนนคอนกรีตเสริมเหล็ก หมู่ที่ 4 ตำบลรำมะสัก อำเภอโพธิ์ทอง เชื่อมต่อ หมู่ที่ 2 ตำบล
วังน้ำเย็น อำเภอแสวงหา จังหวัดอ่างทอง</t>
  </si>
  <si>
    <t>สำนักงานโยธาธิการและผังเมืองจังหวัดอ่างทอง</t>
  </si>
  <si>
    <t>อนุมัติโครงการ</t>
  </si>
  <si>
    <t>อำเภอวิเศษชัยชาญ</t>
  </si>
  <si>
    <t>จัดทำป้ายบิลบอร์ดประชาสัมพันธ์ งานรำลึกประพาสต้นล้นเกล้า รัชกาลที่ 5 และงานมหกรรมกลองนานาชาติ</t>
  </si>
  <si>
    <t>โครงการปรับแผนการปฏิบัติงานและแผนการใช้จ่ายงบประมาณ</t>
  </si>
  <si>
    <t>อำเภอสามโก้</t>
  </si>
  <si>
    <t>1.1ก่อสร้างถนนคอนกรีตเสริมเหล็กหมู่ที่ 6 ตำบลสามโก้ เชื่อมต่อหมู่ที่ 3 ตำบลมงคลธรรมนิมิต อำเภอสามโก้ จังหวัดอ่างทอง</t>
  </si>
  <si>
    <t>2.1ก่อสร้างถนนคอนกรีตเสริมเหล็กหมู่ที่ 1 ตำบลราชสถิตย์ อำเภอไชโย จังหวัดอ่างทอง</t>
  </si>
  <si>
    <t>ก่อสร้างถนนคอนกรีตเสริมเหล็ก หมู่ที่ 2,3,4 ตำบลคลองขนาก เชื่อมต่อหมู่ที่ 5 ตำบลบางจัก อำเภอวิเศษชัยชาญ จังหวัดอ่างทอง</t>
  </si>
  <si>
    <t>โครงการพัฒนากลุ่มจังหวัด ประจำปีงบประมาณ พ.ศ. 2561</t>
  </si>
  <si>
    <t>สนง.โยธาธิการและผังเมืองจังหวัด</t>
  </si>
  <si>
    <t>2.1ปรับปรุงภูมิทัศน์และสิ่งอำนวยความสะดวก  
แก่นักท่องเที่ยว
ณ วัดขุนอินทประมูล</t>
  </si>
  <si>
    <t>เริ่ม 20 ก.พ.61 สิ้นสุด 17 ต.ค.61</t>
  </si>
  <si>
    <t>สนง.การท่องเที่ยวและกีฬาจังหวัด</t>
  </si>
  <si>
    <t>3.1พัฒนาเครือข่ายการท่องเที่ยวชุมชน</t>
  </si>
  <si>
    <t xml:space="preserve">1.1ปรับปรุงภูมิทัศน์และสิ่งอำนวยความสะดวก 
ณ วัดขุนอินทประมูล
- ก่อสร้างถนน คสล. พร้อมไฟฟ้าส่องสว่าง   </t>
  </si>
  <si>
    <t>กิจกรรมขอปรับแผน</t>
  </si>
  <si>
    <t>1.1ปรับปรุงหนองระดำพร้อมอาคารประกอบ ตำบลหัวไผ่ 
อำเภอเมืองอ่างทอง 
จังหวัดอ่างทอง</t>
  </si>
  <si>
    <t>1.2ปรับปรุงบึงสีบัวทอง พร้อมอาคารประกอบ ตำบลสีบัวทอง 
อำเภอแสวงหา จังหวัดอ่างทอง</t>
  </si>
  <si>
    <t xml:space="preserve">2.1จัดซื้อชุดตรวจ 
วัดคุณภาพน้ำภาคสนาม
</t>
  </si>
  <si>
    <t>โครงการแก้มลิงคลองบ้านใหม่</t>
  </si>
  <si>
    <t xml:space="preserve">29 มี.ค.61 ถึง 
13 ธ.ค.61
</t>
  </si>
  <si>
    <t>สำนักงานสาธารณสุขจังหวัดอ่างทอง</t>
  </si>
  <si>
    <t>23 มี.ค.61 ถึง 21 มิ.ย.61
(อำเภอแสวงหา)
23 มี.ค.61 ถึง 21 มิ.ย.61
อำเภอไชโย,โพธิ์ทอง,
ป่าโมก)
30 มี.ค.61 ถึง 28 มิ.ย.61
(อำเภอเมือง,สามโก้,วิเศษชัยชาญ)</t>
  </si>
  <si>
    <t>17 ม.ค.61 ถึง 
17 มี.ค.61</t>
  </si>
  <si>
    <t>จัดซื้อที่นอนลม จำนวน 156 ผืน</t>
  </si>
  <si>
    <t>กล้องถ่ายภาพจอประสาทตาดิจิตอล จำนวน 1 เครื่อง</t>
  </si>
  <si>
    <t>เครื่องวัดความดัน BP digital จำนวน 873 เครื่อง</t>
  </si>
  <si>
    <t>ที่นอนลม จำนวน 104 ผืน</t>
  </si>
  <si>
    <t>เครื่องดูดเสมหะแบบเคลื่อนที่ได้ จำนวน 100 เครื่อง</t>
  </si>
  <si>
    <t>เตียงผู้ป่วยปรับระดับได้ จำนวน 185 เตียง</t>
  </si>
  <si>
    <t>เครื่องวัดความดัน BP digital 182 เครื่อง</t>
  </si>
  <si>
    <t>รถพยาบาล (รถตู้) ปริมาตรกระบอกสูบไม่ต่ำกว่า 2,400 
ซีซี จำนวน 1 คัน</t>
  </si>
  <si>
    <t>โครงการงบภาค ประจำปีงบประมาณ พ.ศ. 2561</t>
  </si>
  <si>
    <t>กำหนดราคากลาง</t>
  </si>
  <si>
    <t>31 พ.ค.61 ถึง 29 ส.ค.61</t>
  </si>
  <si>
    <t>31 พ.ค.61 ถึง 30 ก.ค.61</t>
  </si>
  <si>
    <t>โครงการพัฒนาจังหวัด ประจำปีงบประมาณ พ.ศ. 2561</t>
  </si>
  <si>
    <t>รวมทั้งสิ้น</t>
  </si>
  <si>
    <t>5.2ปรับปรุงถนนแอสฟัลท์ติก
คอนกรีต พร้อมท่อระบายน้ำและบ่อพัก คสล. ถนนเทศบาล 5 อำเภอเมืองอ่างทอง จังหวัดอ่างทอง</t>
  </si>
  <si>
    <t xml:space="preserve"> - ผลงาน 55%</t>
  </si>
  <si>
    <t xml:space="preserve"> - ผลงาน 35%</t>
  </si>
  <si>
    <t xml:space="preserve"> - เบิกกลางเดือน มิ.ย. 
 - ผลงาน 100%
 - ส่งเบิกกลางเดือน
</t>
  </si>
  <si>
    <t xml:space="preserve"> - 16 มิ.ย. 61 ส่งเบิก</t>
  </si>
  <si>
    <t xml:space="preserve"> - จะส่งเบิกภายในเดือน มิถุนายน 2561
 - เหลือกิจกรรมติดตาม</t>
  </si>
  <si>
    <t xml:space="preserve"> - รอผลภายใน มิ.ย. 61</t>
  </si>
  <si>
    <t xml:space="preserve"> - ทำสัญญาแล้ว</t>
  </si>
  <si>
    <t xml:space="preserve"> - ผลงาน 100%
 - อยู่ระหว่างรวบรวมเอกสาร</t>
  </si>
  <si>
    <t xml:space="preserve"> - รอผลอุทธรณ์
(E-bidding)</t>
  </si>
  <si>
    <t xml:space="preserve"> - เบิกงวดสุดท้ายภายใน 16 มิ.ย 61</t>
  </si>
  <si>
    <t xml:space="preserve"> - สั่งปรับผู้รับจ้างแล้ว 116 วัน 287,000 บาทเศษ
 - ผลงาน 40 %</t>
  </si>
  <si>
    <t xml:space="preserve"> - อยู่ระหว่างตรวจรับ
 - เหลือ กล้วยที่ยังไม่ตรวจรับ
 - ส่งเบิกได้ประมาณปลายเดือน มิ.ย. - ต้นเดือน ก.ค.</t>
  </si>
  <si>
    <t xml:space="preserve"> - อบรมเรียบร้อยแล้ว
 - ซื้อปัจจัยการผลิต คาดว่าจะส่งเบิกภายในเดือน มิ.ย. 61</t>
  </si>
  <si>
    <t xml:space="preserve"> - อยู่ระหว่างจัดซื้อปัจจัยการผลิตแปลงมะม่วงที่อำเภอสามโก้ และแปลงข้าวที่อำเภอแสวงหา</t>
  </si>
  <si>
    <t xml:space="preserve"> - อยู่ระหว่างรวบรวมเอกสารส่งเบิก</t>
  </si>
  <si>
    <t xml:space="preserve"> - เสร็จตามสัญญา
 - ส่งเบิกภายในเดือน มิ.ย. 61</t>
  </si>
  <si>
    <t xml:space="preserve"> - อยู่ระหว่างส่งพัสดุ 30 ผลิตภัณฑ์</t>
  </si>
  <si>
    <t xml:space="preserve"> - เหลือเบิก 1 ล้านบาทเศษ
 - จักรยาน 300,000 บาท จัดแล้ว
 - อยู่ระหว่างรวบรวมเอกสารส่งเบิก</t>
  </si>
  <si>
    <t xml:space="preserve"> - ครั้งที่ 1 ส่งเบิกแล้ว
 - ครั้งที่ 2 อยู่ระหว่างรวบรวมเอกสารส่งเบิก</t>
  </si>
  <si>
    <t xml:space="preserve"> - ส่งเบิกได้ภายในเดือน มิ.ย. 61</t>
  </si>
  <si>
    <t>ก่อหนี้ไม่ทัน 31พ.ค.61
(รออนุมัติขยายเวลา)</t>
  </si>
  <si>
    <t xml:space="preserve"> - ผลงาน 100%
 - ส่งงาน 6 มิ.ย.61
 ส่งเบิกงวดสุดท้าย 
ภายใน 15 มิ.ย. 61</t>
  </si>
  <si>
    <t>ผลการดำเนินงาน</t>
  </si>
  <si>
    <t xml:space="preserve"> - อยู่ระหว่างดำเนินการ</t>
  </si>
  <si>
    <t>2.4ค้นหาผู้เสพ/ผู้ติดยาเสพติด
 เพื่อนำเข้าบำบัด</t>
  </si>
  <si>
    <t>1.1งานรำลึกประพาสต้น
ล้นเกล้า รัชกาลที่ 5</t>
  </si>
  <si>
    <t xml:space="preserve"> - คงเหลืออำเภอไชโย 14,000 บาท</t>
  </si>
  <si>
    <t>2.5เสริมสร้างความเข้มแข็งหมู่บ้าน/ชุมชนที่มีการแพร่ระบาดยาเสพติด</t>
  </si>
  <si>
    <t xml:space="preserve"> - เหลืออำเภอโพธิ์ทอง </t>
  </si>
  <si>
    <t xml:space="preserve"> - ปศุสัตว์อยู่ระหว่างจัดซื้ออาหารสำเร็จรูป และวิตามินละลายน้ำ
 - ประมงซื้อพันธุ์กบ</t>
  </si>
  <si>
    <t>3.8ปรับโครงสร้างระบบการผลิตสินค้าเกษตรในพื้นที่แปลงใหญ่ (ข้าว, มะม่วง)</t>
  </si>
  <si>
    <t>4.4ส่งเสริมการผลิตอาหารปลอดภัย "โรงเรียนเกษตรกรทำนา"</t>
  </si>
  <si>
    <t xml:space="preserve"> - ส่งเบิกแล้ว 3 งวดงาน</t>
  </si>
  <si>
    <t>5.1 ก่อสร้างศาลาดอกเห็ด</t>
  </si>
  <si>
    <t>เริ่ม 30 มี.ค.61 สิ้นสุด 
28 มิ.ย.61</t>
  </si>
  <si>
    <t xml:space="preserve"> - จัดซื้อปัยจัยการผลิต</t>
  </si>
  <si>
    <t xml:space="preserve"> - เหลือค่าตู้เย็นหลังบ้าน
ครัวเรือนละ 500 บาท</t>
  </si>
  <si>
    <t xml:space="preserve"> - ไปดูงานเดือน ส.ค. 61</t>
  </si>
  <si>
    <t xml:space="preserve"> - คิดค่าปรับ 
 - จะเบิกประมาณ 
เจ็ดแสนกว่าบาท</t>
  </si>
  <si>
    <t xml:space="preserve"> - จัดงาน 20-24 มิถุนายน 61</t>
  </si>
  <si>
    <t>10.1หนึ่งองค์กรปกครองส่วนท้องถิ่น หนึ่งธนาคารขยะ</t>
  </si>
  <si>
    <t>10.2ป้องกันและแก้ไขปัญหาคุณภาพแม่น้ำเจ้าพระยาและแม่น้ำน้อย</t>
  </si>
  <si>
    <t xml:space="preserve"> - อยู่ระหว่างส่งเบิก</t>
  </si>
  <si>
    <t>11.1พัฒนาศักยภาพด้านการผลิตการรักษาคุณภาพ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</si>
  <si>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12.1งานแข่งขันเรือพาย</t>
  </si>
  <si>
    <t>12.2งานมหกรรมกลองนานาชาติ</t>
  </si>
  <si>
    <t>13.1เสริมสร้างการมีส่วนร่วมในการดูแลรักษาแหล่งท่องเที่ยว</t>
  </si>
  <si>
    <t>13.2อ่างทองที่สุดอัศจรรย์</t>
  </si>
  <si>
    <t>14.1งานเทศกาลไหว้พระนอนวัดขุนอินทประมูล</t>
  </si>
  <si>
    <t>15.1จัดทำสื่อประชาสัมพันธ์เชิงรุก</t>
  </si>
  <si>
    <t xml:space="preserve">  - ส่งมอบงานภายในเดือนมิถุนายน 2561
 - เหลือจ่าย 592,700 บาท</t>
  </si>
  <si>
    <t xml:space="preserve"> - เหลือจ่าย 3,000 บาท
</t>
  </si>
  <si>
    <t xml:space="preserve"> ลงนามในสัญญาแล้ว</t>
  </si>
  <si>
    <t>25 มิ.ย.61 ถึง 24 ส.ค.61</t>
  </si>
  <si>
    <t>3.1ก่อสร้างลานอเนกประสงค์</t>
  </si>
  <si>
    <t>4.1ปรับปรุงภูมิทัศน์บริเวณหน้าที่ว่าการอำเภอวิเศษชัยชาญ</t>
  </si>
  <si>
    <t xml:space="preserve"> กำลังดำเนินการ</t>
  </si>
  <si>
    <t>1.1พัฒนาผลิตภัณฑ์ของฝากของที่ระลึกกลุ่มจังหวัด</t>
  </si>
  <si>
    <t>เปิดซอง</t>
  </si>
  <si>
    <t>ได้ผู้รับจ้างแล้วรอลงนาม</t>
  </si>
  <si>
    <t>ได้ผู้รับจ้างแล้ว รอลงนาม</t>
  </si>
  <si>
    <t>รอผลอุทธรณ์</t>
  </si>
  <si>
    <t>ห้องสุขาผู้สูงอายุ   จำนวน 61 ห้อง</t>
  </si>
  <si>
    <t>รถเข็นนั่ง จำนวน 830 คัน</t>
  </si>
  <si>
    <t xml:space="preserve"> - คงเหลืออำเภอสามโก้ 18,660 บาท
 - เหลือคุมประพฤติ 31,205 บาท</t>
  </si>
  <si>
    <t xml:space="preserve"> - ประกวด วันที่ 26 มิ.ย. 61</t>
  </si>
  <si>
    <t xml:space="preserve"> - บ่อเสร็จปลายเดือน มิ.ย. 61
 - ซื้อปัจจัยการผลิตประมง ภายใน 
22 มิ.ย. 61 จำนวน 1,600,000 บาท 
 - ซื้อปัจจัยการผลิต 
ปศุสัตว์ จำนวน 350,000 บาท </t>
  </si>
  <si>
    <t xml:space="preserve"> - ลงนามสัญญาแล้ว เมื่อวันที่ 
31 พ.ค. 61
 - ส่งมอบ 28 ส.ค.</t>
  </si>
  <si>
    <t xml:space="preserve"> - ส่งเบิกแล้ว 1 งวด 
 - แบ่งเป็น 8 งวดงาน
 - เสร็จสิงหาคม</t>
  </si>
  <si>
    <t>เริ่ม 30 ม.ค.61 สิ้นสุด 
28 ส.ค.61</t>
  </si>
  <si>
    <t xml:space="preserve"> - ค่าเงินรางวัลประกวดแปลง 
75,000 บาท
 - ค่าน้ำมันเชื้อเพลิง 4,000 บาท
 - ค่าป้ายแปลง 60,000 บาท</t>
  </si>
  <si>
    <t>สนง.ทรัพยากร
ธรรมชาติและ
สิ่งแวดล้อมจังหวัด</t>
  </si>
  <si>
    <t xml:space="preserve"> - เหลือค่าน้ำมัน
ในการติดตาม 300 บาท
 - รูปเล่มประเมินผล 28,000 บาท</t>
  </si>
  <si>
    <t>สนง.
อุตสาหกรรมจังหวัด</t>
  </si>
  <si>
    <t>อำเภอป่าโมก</t>
  </si>
  <si>
    <t>อำเภอโพธิ์ทอง</t>
  </si>
  <si>
    <t xml:space="preserve">อำเภอโพธิ์ทอง
</t>
  </si>
  <si>
    <t>สนง.ประชาสัมพันธ์จังหวัด</t>
  </si>
  <si>
    <t xml:space="preserve">  - ขึ้นป้ายเดือน ก.ค.เป็นเวลา 48 วัน</t>
  </si>
  <si>
    <t>สำนักงาน 
ประชา
สัมพันธ์จังหวัด</t>
  </si>
  <si>
    <t>รอผลอุทธรณ์จากกรมบัญชีกลาง</t>
  </si>
  <si>
    <t xml:space="preserve"> - ส่งมอบงาน 25 มิ.ย. 61</t>
  </si>
  <si>
    <t xml:space="preserve"> - อบรม
 - พัฒนาพื้นที่แหล่งท่องเที่ยว 7 อำเภอ เริ่มดำเนินการ เดือน มิถุนายน 
จะเสร็จภายในเดือน ก.ค.</t>
  </si>
  <si>
    <t xml:space="preserve"> - จะลงนาม 28 มิ.ย.61</t>
  </si>
  <si>
    <t xml:space="preserve">  - จะลงนาม 28 มิ.ย.61</t>
  </si>
  <si>
    <t xml:space="preserve">  - จะลงนาม 28 มิ.ย.62</t>
  </si>
  <si>
    <t xml:space="preserve">  - จะลงนาม 28 มิ.ย.63</t>
  </si>
  <si>
    <t xml:space="preserve"> - ผลงาน 38%</t>
  </si>
  <si>
    <t xml:space="preserve"> - แก้ไขสเปคงาน เรื่องล้อยางรถเข็น
 - ส่งเบิกได้ภายในเดือน มิ.ย. 61</t>
  </si>
  <si>
    <t xml:space="preserve"> - อยู่ระหว่างดำเนินการจัดประชุม</t>
  </si>
  <si>
    <t xml:space="preserve"> - อยู่ระหว่างจัดทำเอกสารส่งเบิก</t>
  </si>
  <si>
    <t xml:space="preserve">  - สัญญาเริ่มแล้ว 4 เดือน
 - ผลงาน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</si>
</sst>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2" fillId="0" borderId="0" xfId="0" applyFont="1"/>
    <xf numFmtId="43" fontId="3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vertical="top"/>
    </xf>
    <xf numFmtId="43" fontId="3" fillId="0" borderId="1" xfId="1" applyFont="1" applyFill="1" applyBorder="1" applyAlignment="1">
      <alignment vertical="top"/>
    </xf>
    <xf numFmtId="43" fontId="5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43" fontId="3" fillId="0" borderId="1" xfId="1" applyFont="1" applyFill="1" applyBorder="1" applyAlignment="1">
      <alignment horizontal="left" vertical="top"/>
    </xf>
    <xf numFmtId="43" fontId="3" fillId="0" borderId="1" xfId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 wrapText="1"/>
    </xf>
    <xf numFmtId="0" fontId="5" fillId="0" borderId="0" xfId="0" applyFont="1"/>
    <xf numFmtId="4" fontId="3" fillId="0" borderId="0" xfId="0" applyNumberFormat="1" applyFont="1"/>
    <xf numFmtId="0" fontId="5" fillId="0" borderId="1" xfId="0" applyFont="1" applyBorder="1" applyAlignment="1">
      <alignment horizontal="left" vertical="top"/>
    </xf>
    <xf numFmtId="43" fontId="3" fillId="0" borderId="1" xfId="1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  <xf numFmtId="3" fontId="3" fillId="0" borderId="0" xfId="0" applyNumberFormat="1" applyFont="1"/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3" fontId="5" fillId="0" borderId="1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43" fontId="3" fillId="0" borderId="1" xfId="1" applyNumberFormat="1" applyFont="1" applyBorder="1" applyAlignment="1">
      <alignment horizontal="right" vertical="top" wrapText="1"/>
    </xf>
    <xf numFmtId="43" fontId="3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/>
    </xf>
    <xf numFmtId="43" fontId="8" fillId="0" borderId="1" xfId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0</xdr:row>
      <xdr:rowOff>114300</xdr:rowOff>
    </xdr:from>
    <xdr:to>
      <xdr:col>7</xdr:col>
      <xdr:colOff>1066800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6848475" y="114300"/>
          <a:ext cx="13335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518583</xdr:colOff>
      <xdr:row>0</xdr:row>
      <xdr:rowOff>104775</xdr:rowOff>
    </xdr:from>
    <xdr:to>
      <xdr:col>7</xdr:col>
      <xdr:colOff>1333500</xdr:colOff>
      <xdr:row>2</xdr:row>
      <xdr:rowOff>95250</xdr:rowOff>
    </xdr:to>
    <xdr:sp macro="" textlink="">
      <xdr:nvSpPr>
        <xdr:cNvPr id="2" name="TextBox 1"/>
        <xdr:cNvSpPr txBox="1"/>
      </xdr:nvSpPr>
      <xdr:spPr>
        <a:xfrm>
          <a:off x="6519333" y="104775"/>
          <a:ext cx="1926167" cy="519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2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719667</xdr:colOff>
      <xdr:row>0</xdr:row>
      <xdr:rowOff>104775</xdr:rowOff>
    </xdr:from>
    <xdr:to>
      <xdr:col>7</xdr:col>
      <xdr:colOff>1333500</xdr:colOff>
      <xdr:row>2</xdr:row>
      <xdr:rowOff>95250</xdr:rowOff>
    </xdr:to>
    <xdr:sp macro="" textlink="">
      <xdr:nvSpPr>
        <xdr:cNvPr id="3" name="TextBox 2"/>
        <xdr:cNvSpPr txBox="1"/>
      </xdr:nvSpPr>
      <xdr:spPr>
        <a:xfrm>
          <a:off x="6720417" y="104775"/>
          <a:ext cx="1725083" cy="519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4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772583</xdr:colOff>
      <xdr:row>0</xdr:row>
      <xdr:rowOff>104775</xdr:rowOff>
    </xdr:from>
    <xdr:to>
      <xdr:col>7</xdr:col>
      <xdr:colOff>1333500</xdr:colOff>
      <xdr:row>2</xdr:row>
      <xdr:rowOff>95250</xdr:rowOff>
    </xdr:to>
    <xdr:sp macro="" textlink="">
      <xdr:nvSpPr>
        <xdr:cNvPr id="3" name="TextBox 2"/>
        <xdr:cNvSpPr txBox="1"/>
      </xdr:nvSpPr>
      <xdr:spPr>
        <a:xfrm>
          <a:off x="6773333" y="104775"/>
          <a:ext cx="1672167" cy="519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6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view="pageBreakPreview" zoomScaleNormal="100" zoomScaleSheetLayoutView="100" workbookViewId="0">
      <selection activeCell="J4" sqref="J4"/>
    </sheetView>
  </sheetViews>
  <sheetFormatPr defaultRowHeight="14.25" x14ac:dyDescent="0.2"/>
  <cols>
    <col min="1" max="1" width="4.75" customWidth="1"/>
    <col min="2" max="2" width="10.25" customWidth="1"/>
    <col min="3" max="3" width="23.25" customWidth="1"/>
    <col min="4" max="4" width="13.75" customWidth="1"/>
    <col min="5" max="5" width="11.875" customWidth="1"/>
    <col min="6" max="6" width="14.875" customWidth="1"/>
    <col min="7" max="7" width="14.625" customWidth="1"/>
    <col min="8" max="8" width="17.75" customWidth="1"/>
  </cols>
  <sheetData>
    <row r="2" spans="1:8" ht="23.25" x14ac:dyDescent="0.35">
      <c r="A2" s="77" t="s">
        <v>36</v>
      </c>
      <c r="B2" s="77"/>
      <c r="C2" s="77"/>
      <c r="D2" s="77"/>
      <c r="E2" s="77"/>
      <c r="F2" s="77"/>
      <c r="G2" s="77"/>
      <c r="H2" s="77"/>
    </row>
    <row r="4" spans="1:8" ht="42" x14ac:dyDescent="0.2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16</v>
      </c>
    </row>
    <row r="5" spans="1:8" ht="65.25" customHeight="1" x14ac:dyDescent="0.2">
      <c r="A5" s="79">
        <v>1</v>
      </c>
      <c r="B5" s="78" t="s">
        <v>7</v>
      </c>
      <c r="C5" s="6" t="s">
        <v>8</v>
      </c>
      <c r="D5" s="7">
        <v>12427732</v>
      </c>
      <c r="E5" s="5" t="s">
        <v>37</v>
      </c>
      <c r="F5" s="17">
        <v>4170373.8</v>
      </c>
      <c r="G5" s="17">
        <f>D5-F5</f>
        <v>8257358.2000000002</v>
      </c>
      <c r="H5" s="4" t="s">
        <v>122</v>
      </c>
    </row>
    <row r="6" spans="1:8" ht="84" x14ac:dyDescent="0.2">
      <c r="A6" s="79"/>
      <c r="B6" s="78"/>
      <c r="C6" s="6" t="s">
        <v>31</v>
      </c>
      <c r="D6" s="7">
        <v>12436197</v>
      </c>
      <c r="E6" s="5" t="s">
        <v>37</v>
      </c>
      <c r="F6" s="17">
        <v>1865429.55</v>
      </c>
      <c r="G6" s="17">
        <f>D6-F6</f>
        <v>10570767.449999999</v>
      </c>
      <c r="H6" s="4" t="s">
        <v>123</v>
      </c>
    </row>
    <row r="7" spans="1:8" ht="68.25" customHeight="1" x14ac:dyDescent="0.2">
      <c r="A7" s="79"/>
      <c r="B7" s="78"/>
      <c r="C7" s="6" t="s">
        <v>9</v>
      </c>
      <c r="D7" s="7">
        <v>12366052</v>
      </c>
      <c r="E7" s="5" t="s">
        <v>37</v>
      </c>
      <c r="F7" s="17">
        <v>1854907.8</v>
      </c>
      <c r="G7" s="17">
        <f>D7-F7</f>
        <v>10511144.199999999</v>
      </c>
      <c r="H7" s="4" t="s">
        <v>123</v>
      </c>
    </row>
    <row r="8" spans="1:8" ht="68.25" customHeight="1" x14ac:dyDescent="0.2">
      <c r="A8" s="79"/>
      <c r="B8" s="78"/>
      <c r="C8" s="6" t="s">
        <v>10</v>
      </c>
      <c r="D8" s="7">
        <v>25598000</v>
      </c>
      <c r="E8" s="5" t="s">
        <v>37</v>
      </c>
      <c r="F8" s="17">
        <v>15452756</v>
      </c>
      <c r="G8" s="17">
        <f>D8-F8</f>
        <v>10145244</v>
      </c>
      <c r="H8" s="6" t="s">
        <v>124</v>
      </c>
    </row>
    <row r="9" spans="1:8" ht="23.25" customHeight="1" x14ac:dyDescent="0.2">
      <c r="A9" s="79"/>
      <c r="B9" s="78"/>
      <c r="C9" s="8" t="s">
        <v>12</v>
      </c>
      <c r="D9" s="4"/>
      <c r="E9" s="9"/>
      <c r="F9" s="18"/>
      <c r="G9" s="18"/>
      <c r="H9" s="4"/>
    </row>
    <row r="10" spans="1:8" ht="68.25" customHeight="1" x14ac:dyDescent="0.2">
      <c r="A10" s="79"/>
      <c r="B10" s="78"/>
      <c r="C10" s="6" t="s">
        <v>32</v>
      </c>
      <c r="D10" s="10">
        <v>34000000</v>
      </c>
      <c r="E10" s="5" t="s">
        <v>38</v>
      </c>
      <c r="F10" s="18"/>
      <c r="G10" s="18">
        <f t="shared" ref="G10:G18" si="0">D10-F10</f>
        <v>34000000</v>
      </c>
      <c r="H10" s="4" t="s">
        <v>11</v>
      </c>
    </row>
    <row r="11" spans="1:8" ht="69" customHeight="1" x14ac:dyDescent="0.2">
      <c r="A11" s="79"/>
      <c r="B11" s="78"/>
      <c r="C11" s="6" t="s">
        <v>30</v>
      </c>
      <c r="D11" s="7">
        <v>5998441</v>
      </c>
      <c r="E11" s="5" t="s">
        <v>13</v>
      </c>
      <c r="F11" s="18"/>
      <c r="G11" s="18">
        <f t="shared" si="0"/>
        <v>5998441</v>
      </c>
      <c r="H11" s="6" t="s">
        <v>129</v>
      </c>
    </row>
    <row r="12" spans="1:8" ht="63" x14ac:dyDescent="0.2">
      <c r="A12" s="80"/>
      <c r="B12" s="80"/>
      <c r="C12" s="6" t="s">
        <v>33</v>
      </c>
      <c r="D12" s="7">
        <v>10000000</v>
      </c>
      <c r="E12" s="9"/>
      <c r="F12" s="18"/>
      <c r="G12" s="18">
        <f t="shared" si="0"/>
        <v>10000000</v>
      </c>
      <c r="H12" s="6" t="s">
        <v>130</v>
      </c>
    </row>
    <row r="13" spans="1:8" ht="66.75" customHeight="1" x14ac:dyDescent="0.2">
      <c r="A13" s="76"/>
      <c r="B13" s="76"/>
      <c r="C13" s="6" t="s">
        <v>14</v>
      </c>
      <c r="D13" s="10">
        <v>19600000</v>
      </c>
      <c r="E13" s="11" t="s">
        <v>15</v>
      </c>
      <c r="F13" s="18">
        <v>0</v>
      </c>
      <c r="G13" s="18">
        <f t="shared" si="0"/>
        <v>19600000</v>
      </c>
      <c r="H13" s="4" t="s">
        <v>35</v>
      </c>
    </row>
    <row r="14" spans="1:8" ht="126" x14ac:dyDescent="0.2">
      <c r="A14" s="67">
        <v>2</v>
      </c>
      <c r="B14" s="68" t="s">
        <v>17</v>
      </c>
      <c r="C14" s="68" t="s">
        <v>34</v>
      </c>
      <c r="D14" s="69">
        <v>47840000</v>
      </c>
      <c r="E14" s="62" t="s">
        <v>18</v>
      </c>
      <c r="F14" s="70">
        <v>32420211.199999999</v>
      </c>
      <c r="G14" s="70">
        <f>D14-F14</f>
        <v>15419788.800000001</v>
      </c>
      <c r="H14" s="68" t="s">
        <v>143</v>
      </c>
    </row>
    <row r="15" spans="1:8" ht="63" x14ac:dyDescent="0.2">
      <c r="A15" s="75">
        <v>3</v>
      </c>
      <c r="B15" s="73" t="s">
        <v>19</v>
      </c>
      <c r="C15" s="13" t="s">
        <v>20</v>
      </c>
      <c r="D15" s="12">
        <v>14958948.529999999</v>
      </c>
      <c r="E15" s="11" t="s">
        <v>21</v>
      </c>
      <c r="F15" s="18">
        <v>11174052.199999999</v>
      </c>
      <c r="G15" s="18">
        <f t="shared" si="0"/>
        <v>3784896.33</v>
      </c>
      <c r="H15" s="4" t="s">
        <v>125</v>
      </c>
    </row>
    <row r="16" spans="1:8" ht="63" x14ac:dyDescent="0.2">
      <c r="A16" s="76"/>
      <c r="B16" s="74"/>
      <c r="C16" s="13" t="s">
        <v>22</v>
      </c>
      <c r="D16" s="10">
        <v>21999200</v>
      </c>
      <c r="E16" s="11" t="s">
        <v>21</v>
      </c>
      <c r="F16" s="18">
        <v>6599000</v>
      </c>
      <c r="G16" s="18">
        <f t="shared" si="0"/>
        <v>15400200</v>
      </c>
      <c r="H16" s="6" t="s">
        <v>131</v>
      </c>
    </row>
    <row r="17" spans="1:8" ht="126" x14ac:dyDescent="0.2">
      <c r="A17" s="4">
        <v>4</v>
      </c>
      <c r="B17" s="6" t="s">
        <v>23</v>
      </c>
      <c r="C17" s="6" t="s">
        <v>24</v>
      </c>
      <c r="D17" s="10">
        <v>26690000</v>
      </c>
      <c r="E17" s="5" t="s">
        <v>25</v>
      </c>
      <c r="F17" s="19">
        <v>0</v>
      </c>
      <c r="G17" s="18">
        <f t="shared" si="0"/>
        <v>26690000</v>
      </c>
      <c r="H17" s="6" t="s">
        <v>132</v>
      </c>
    </row>
    <row r="18" spans="1:8" ht="237.75" customHeight="1" x14ac:dyDescent="0.2">
      <c r="A18" s="4">
        <v>5</v>
      </c>
      <c r="B18" s="13" t="s">
        <v>26</v>
      </c>
      <c r="C18" s="6" t="s">
        <v>28</v>
      </c>
      <c r="D18" s="12">
        <v>83551279.239999995</v>
      </c>
      <c r="E18" s="11" t="s">
        <v>27</v>
      </c>
      <c r="F18" s="18">
        <v>6097879.2400000002</v>
      </c>
      <c r="G18" s="19">
        <f t="shared" si="0"/>
        <v>77453400</v>
      </c>
      <c r="H18" s="6" t="s">
        <v>133</v>
      </c>
    </row>
    <row r="19" spans="1:8" s="16" customFormat="1" ht="21" x14ac:dyDescent="0.2">
      <c r="A19" s="14"/>
      <c r="B19" s="14"/>
      <c r="C19" s="14" t="s">
        <v>29</v>
      </c>
      <c r="D19" s="15">
        <f>D5+D6+D7+D8+D11+D10+D12+D13+D14+D15+D16+D17+D18</f>
        <v>327465849.76999998</v>
      </c>
      <c r="E19" s="15"/>
      <c r="F19" s="20">
        <f>F5+F6+F7+F8+F11+F10+F12+F13+F14+F15+F16+F17+F18</f>
        <v>79634609.789999992</v>
      </c>
      <c r="G19" s="20">
        <f>G5+G6+G7+G8+G11+G10+G12+G13+G14+G15+G16+G17+G18</f>
        <v>247831239.97999999</v>
      </c>
      <c r="H19" s="14"/>
    </row>
    <row r="23" spans="1:8" x14ac:dyDescent="0.2">
      <c r="F23" s="1"/>
    </row>
  </sheetData>
  <mergeCells count="7">
    <mergeCell ref="B15:B16"/>
    <mergeCell ref="A15:A16"/>
    <mergeCell ref="A2:H2"/>
    <mergeCell ref="B5:B11"/>
    <mergeCell ref="A5:A11"/>
    <mergeCell ref="B12:B13"/>
    <mergeCell ref="A12:A13"/>
  </mergeCells>
  <pageMargins left="0.35433070866141736" right="0.19685039370078741" top="0.19685039370078741" bottom="0.19685039370078741" header="0.19685039370078741" footer="0.1968503937007874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zoomScaleNormal="100" zoomScaleSheetLayoutView="90" zoomScalePageLayoutView="70" workbookViewId="0">
      <selection activeCell="J6" sqref="J6"/>
    </sheetView>
  </sheetViews>
  <sheetFormatPr defaultRowHeight="21" x14ac:dyDescent="0.35"/>
  <cols>
    <col min="1" max="1" width="4.75" style="32" customWidth="1"/>
    <col min="2" max="2" width="14.625" style="32" customWidth="1"/>
    <col min="3" max="3" width="23.25" style="32" customWidth="1"/>
    <col min="4" max="4" width="13.75" style="32" customWidth="1"/>
    <col min="5" max="5" width="11.875" style="32" customWidth="1"/>
    <col min="6" max="6" width="14.875" style="32" customWidth="1"/>
    <col min="7" max="7" width="14.625" style="32" customWidth="1"/>
    <col min="8" max="8" width="27.75" style="32" customWidth="1"/>
    <col min="9" max="9" width="9" style="32"/>
    <col min="10" max="10" width="9.625" style="32" bestFit="1" customWidth="1"/>
    <col min="11" max="16384" width="9" style="32"/>
  </cols>
  <sheetData>
    <row r="2" spans="1:8" x14ac:dyDescent="0.35">
      <c r="A2" s="87" t="s">
        <v>119</v>
      </c>
      <c r="B2" s="87"/>
      <c r="C2" s="87"/>
      <c r="D2" s="87"/>
      <c r="E2" s="87"/>
      <c r="F2" s="87"/>
      <c r="G2" s="87"/>
      <c r="H2" s="87"/>
    </row>
    <row r="4" spans="1:8" ht="42" x14ac:dyDescent="0.35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144</v>
      </c>
    </row>
    <row r="5" spans="1:8" ht="42" x14ac:dyDescent="0.35">
      <c r="A5" s="63">
        <v>1</v>
      </c>
      <c r="B5" s="64" t="s">
        <v>39</v>
      </c>
      <c r="C5" s="25" t="s">
        <v>147</v>
      </c>
      <c r="D5" s="7">
        <v>1000000</v>
      </c>
      <c r="E5" s="21" t="s">
        <v>27</v>
      </c>
      <c r="F5" s="30">
        <v>0</v>
      </c>
      <c r="G5" s="26">
        <f t="shared" ref="G5:G41" si="0">D5-F5</f>
        <v>1000000</v>
      </c>
      <c r="H5" s="25" t="s">
        <v>40</v>
      </c>
    </row>
    <row r="6" spans="1:8" ht="42" x14ac:dyDescent="0.35">
      <c r="A6" s="81">
        <v>2</v>
      </c>
      <c r="B6" s="73" t="s">
        <v>41</v>
      </c>
      <c r="C6" s="25" t="s">
        <v>42</v>
      </c>
      <c r="D6" s="7">
        <v>500000</v>
      </c>
      <c r="E6" s="21" t="s">
        <v>27</v>
      </c>
      <c r="F6" s="33">
        <v>281060</v>
      </c>
      <c r="G6" s="26">
        <f t="shared" si="0"/>
        <v>218940</v>
      </c>
      <c r="H6" s="25" t="s">
        <v>187</v>
      </c>
    </row>
    <row r="7" spans="1:8" ht="68.25" customHeight="1" x14ac:dyDescent="0.35">
      <c r="A7" s="82"/>
      <c r="B7" s="89"/>
      <c r="C7" s="25" t="s">
        <v>43</v>
      </c>
      <c r="D7" s="7">
        <v>500000</v>
      </c>
      <c r="E7" s="21" t="s">
        <v>27</v>
      </c>
      <c r="F7" s="7">
        <v>484000</v>
      </c>
      <c r="G7" s="26">
        <f t="shared" si="0"/>
        <v>16000</v>
      </c>
      <c r="H7" s="24" t="s">
        <v>145</v>
      </c>
    </row>
    <row r="8" spans="1:8" ht="42" x14ac:dyDescent="0.35">
      <c r="A8" s="82"/>
      <c r="B8" s="89"/>
      <c r="C8" s="25" t="s">
        <v>44</v>
      </c>
      <c r="D8" s="7">
        <v>681500</v>
      </c>
      <c r="E8" s="21" t="s">
        <v>27</v>
      </c>
      <c r="F8" s="7">
        <v>631635</v>
      </c>
      <c r="G8" s="26">
        <f t="shared" si="0"/>
        <v>49865</v>
      </c>
      <c r="H8" s="25" t="s">
        <v>186</v>
      </c>
    </row>
    <row r="9" spans="1:8" ht="42" x14ac:dyDescent="0.35">
      <c r="A9" s="82"/>
      <c r="B9" s="89"/>
      <c r="C9" s="25" t="s">
        <v>146</v>
      </c>
      <c r="D9" s="7">
        <v>140000</v>
      </c>
      <c r="E9" s="21" t="s">
        <v>27</v>
      </c>
      <c r="F9" s="7">
        <v>126000</v>
      </c>
      <c r="G9" s="26">
        <f t="shared" si="0"/>
        <v>14000</v>
      </c>
      <c r="H9" s="25" t="s">
        <v>148</v>
      </c>
    </row>
    <row r="10" spans="1:8" ht="63" x14ac:dyDescent="0.35">
      <c r="A10" s="83"/>
      <c r="B10" s="74"/>
      <c r="C10" s="25" t="s">
        <v>149</v>
      </c>
      <c r="D10" s="7">
        <v>1020000</v>
      </c>
      <c r="E10" s="21" t="s">
        <v>27</v>
      </c>
      <c r="F10" s="7">
        <v>905000</v>
      </c>
      <c r="G10" s="26">
        <f t="shared" si="0"/>
        <v>115000</v>
      </c>
      <c r="H10" s="25" t="s">
        <v>150</v>
      </c>
    </row>
    <row r="11" spans="1:8" ht="126" x14ac:dyDescent="0.35">
      <c r="A11" s="4">
        <v>3</v>
      </c>
      <c r="B11" s="6" t="s">
        <v>45</v>
      </c>
      <c r="C11" s="25" t="s">
        <v>46</v>
      </c>
      <c r="D11" s="7">
        <v>2617915</v>
      </c>
      <c r="E11" s="21" t="s">
        <v>27</v>
      </c>
      <c r="F11" s="7">
        <v>407760</v>
      </c>
      <c r="G11" s="26">
        <f t="shared" si="0"/>
        <v>2210155</v>
      </c>
      <c r="H11" s="25" t="s">
        <v>188</v>
      </c>
    </row>
    <row r="12" spans="1:8" ht="63" x14ac:dyDescent="0.35">
      <c r="A12" s="79"/>
      <c r="B12" s="78"/>
      <c r="C12" s="27" t="s">
        <v>47</v>
      </c>
      <c r="D12" s="33">
        <v>3000000</v>
      </c>
      <c r="E12" s="11" t="s">
        <v>191</v>
      </c>
      <c r="F12" s="61">
        <v>2929169.57</v>
      </c>
      <c r="G12" s="26">
        <f t="shared" si="0"/>
        <v>70830.430000000168</v>
      </c>
      <c r="H12" s="25" t="s">
        <v>190</v>
      </c>
    </row>
    <row r="13" spans="1:8" ht="63" x14ac:dyDescent="0.35">
      <c r="A13" s="79"/>
      <c r="B13" s="78"/>
      <c r="C13" s="27" t="s">
        <v>49</v>
      </c>
      <c r="D13" s="33">
        <v>2000000</v>
      </c>
      <c r="E13" s="11"/>
      <c r="F13" s="30">
        <v>0</v>
      </c>
      <c r="G13" s="26">
        <f t="shared" si="0"/>
        <v>2000000</v>
      </c>
      <c r="H13" s="25" t="s">
        <v>189</v>
      </c>
    </row>
    <row r="14" spans="1:8" ht="147" x14ac:dyDescent="0.35">
      <c r="A14" s="79"/>
      <c r="B14" s="78"/>
      <c r="C14" s="27" t="s">
        <v>48</v>
      </c>
      <c r="D14" s="7">
        <v>901000</v>
      </c>
      <c r="E14" s="21" t="s">
        <v>27</v>
      </c>
      <c r="F14" s="34">
        <v>205431.9</v>
      </c>
      <c r="G14" s="26">
        <f t="shared" si="0"/>
        <v>695568.1</v>
      </c>
      <c r="H14" s="25" t="s">
        <v>151</v>
      </c>
    </row>
    <row r="15" spans="1:8" ht="134.25" customHeight="1" x14ac:dyDescent="0.35">
      <c r="A15" s="79"/>
      <c r="B15" s="78"/>
      <c r="C15" s="27" t="s">
        <v>50</v>
      </c>
      <c r="D15" s="7">
        <v>2577400</v>
      </c>
      <c r="E15" s="21" t="s">
        <v>27</v>
      </c>
      <c r="F15" s="34">
        <v>1307691.01</v>
      </c>
      <c r="G15" s="26">
        <f t="shared" si="0"/>
        <v>1269708.99</v>
      </c>
      <c r="H15" s="25" t="s">
        <v>51</v>
      </c>
    </row>
    <row r="16" spans="1:8" ht="84" x14ac:dyDescent="0.35">
      <c r="A16" s="79"/>
      <c r="B16" s="78"/>
      <c r="C16" s="25" t="s">
        <v>52</v>
      </c>
      <c r="D16" s="7">
        <v>480000</v>
      </c>
      <c r="E16" s="21" t="s">
        <v>27</v>
      </c>
      <c r="F16" s="7">
        <v>250400</v>
      </c>
      <c r="G16" s="26">
        <f t="shared" si="0"/>
        <v>229600</v>
      </c>
      <c r="H16" s="25" t="s">
        <v>134</v>
      </c>
    </row>
    <row r="17" spans="1:8" ht="84" x14ac:dyDescent="0.35">
      <c r="A17" s="80"/>
      <c r="B17" s="89"/>
      <c r="C17" s="25" t="s">
        <v>53</v>
      </c>
      <c r="D17" s="7">
        <v>874900</v>
      </c>
      <c r="E17" s="21" t="s">
        <v>27</v>
      </c>
      <c r="F17" s="34">
        <v>727308.97</v>
      </c>
      <c r="G17" s="26">
        <f t="shared" si="0"/>
        <v>147591.03000000003</v>
      </c>
      <c r="H17" s="25" t="s">
        <v>126</v>
      </c>
    </row>
    <row r="18" spans="1:8" ht="63" x14ac:dyDescent="0.35">
      <c r="A18" s="76"/>
      <c r="B18" s="74"/>
      <c r="C18" s="25" t="s">
        <v>152</v>
      </c>
      <c r="D18" s="7">
        <v>910900</v>
      </c>
      <c r="E18" s="21" t="s">
        <v>27</v>
      </c>
      <c r="F18" s="17">
        <v>653461.66</v>
      </c>
      <c r="G18" s="26">
        <f t="shared" si="0"/>
        <v>257438.33999999997</v>
      </c>
      <c r="H18" s="25" t="s">
        <v>135</v>
      </c>
    </row>
    <row r="19" spans="1:8" ht="84" x14ac:dyDescent="0.35">
      <c r="A19" s="75">
        <v>4</v>
      </c>
      <c r="B19" s="84" t="s">
        <v>26</v>
      </c>
      <c r="C19" s="25" t="s">
        <v>54</v>
      </c>
      <c r="D19" s="33">
        <v>300000</v>
      </c>
      <c r="E19" s="11" t="s">
        <v>55</v>
      </c>
      <c r="F19" s="30">
        <v>0</v>
      </c>
      <c r="G19" s="26">
        <f t="shared" si="0"/>
        <v>300000</v>
      </c>
      <c r="H19" s="25" t="s">
        <v>136</v>
      </c>
    </row>
    <row r="20" spans="1:8" ht="84" x14ac:dyDescent="0.35">
      <c r="A20" s="80"/>
      <c r="B20" s="86"/>
      <c r="C20" s="25" t="s">
        <v>56</v>
      </c>
      <c r="D20" s="31">
        <v>110000</v>
      </c>
      <c r="E20" s="11" t="s">
        <v>55</v>
      </c>
      <c r="F20" s="30">
        <v>0</v>
      </c>
      <c r="G20" s="26">
        <f t="shared" si="0"/>
        <v>110000</v>
      </c>
      <c r="H20" s="25" t="s">
        <v>136</v>
      </c>
    </row>
    <row r="21" spans="1:8" ht="63" x14ac:dyDescent="0.35">
      <c r="A21" s="80"/>
      <c r="B21" s="86"/>
      <c r="C21" s="25" t="s">
        <v>57</v>
      </c>
      <c r="D21" s="31">
        <v>392000</v>
      </c>
      <c r="E21" s="11" t="s">
        <v>58</v>
      </c>
      <c r="F21" s="30">
        <v>0</v>
      </c>
      <c r="G21" s="26">
        <f t="shared" si="0"/>
        <v>392000</v>
      </c>
      <c r="H21" s="25" t="s">
        <v>136</v>
      </c>
    </row>
    <row r="22" spans="1:8" ht="84" x14ac:dyDescent="0.35">
      <c r="A22" s="76"/>
      <c r="B22" s="85"/>
      <c r="C22" s="25" t="s">
        <v>153</v>
      </c>
      <c r="D22" s="7">
        <v>951110</v>
      </c>
      <c r="E22" s="21" t="s">
        <v>27</v>
      </c>
      <c r="F22" s="7">
        <v>812110</v>
      </c>
      <c r="G22" s="26">
        <f t="shared" si="0"/>
        <v>139000</v>
      </c>
      <c r="H22" s="25" t="s">
        <v>192</v>
      </c>
    </row>
    <row r="23" spans="1:8" ht="63" x14ac:dyDescent="0.35">
      <c r="A23" s="81">
        <v>5</v>
      </c>
      <c r="B23" s="84" t="s">
        <v>59</v>
      </c>
      <c r="C23" s="25" t="s">
        <v>155</v>
      </c>
      <c r="D23" s="7">
        <v>492000</v>
      </c>
      <c r="E23" s="21" t="s">
        <v>156</v>
      </c>
      <c r="F23" s="30">
        <v>0</v>
      </c>
      <c r="G23" s="26">
        <f t="shared" si="0"/>
        <v>492000</v>
      </c>
      <c r="H23" s="25" t="s">
        <v>137</v>
      </c>
    </row>
    <row r="24" spans="1:8" ht="105" x14ac:dyDescent="0.35">
      <c r="A24" s="83"/>
      <c r="B24" s="85"/>
      <c r="C24" s="25" t="s">
        <v>121</v>
      </c>
      <c r="D24" s="33">
        <v>4275000</v>
      </c>
      <c r="E24" s="21" t="s">
        <v>60</v>
      </c>
      <c r="F24" s="7">
        <v>1923750</v>
      </c>
      <c r="G24" s="26">
        <f t="shared" si="0"/>
        <v>2351250</v>
      </c>
      <c r="H24" s="25" t="s">
        <v>154</v>
      </c>
    </row>
    <row r="25" spans="1:8" ht="42" x14ac:dyDescent="0.35">
      <c r="A25" s="81">
        <v>6</v>
      </c>
      <c r="B25" s="84" t="s">
        <v>62</v>
      </c>
      <c r="C25" s="25" t="s">
        <v>61</v>
      </c>
      <c r="D25" s="7">
        <v>1062900</v>
      </c>
      <c r="E25" s="21" t="s">
        <v>27</v>
      </c>
      <c r="F25" s="7">
        <v>271240</v>
      </c>
      <c r="G25" s="26">
        <f t="shared" si="0"/>
        <v>791660</v>
      </c>
      <c r="H25" s="60" t="s">
        <v>145</v>
      </c>
    </row>
    <row r="26" spans="1:8" ht="63" x14ac:dyDescent="0.35">
      <c r="A26" s="83"/>
      <c r="B26" s="85"/>
      <c r="C26" s="25" t="s">
        <v>63</v>
      </c>
      <c r="D26" s="7">
        <v>2500000</v>
      </c>
      <c r="E26" s="21" t="s">
        <v>27</v>
      </c>
      <c r="F26" s="17">
        <v>72214.8</v>
      </c>
      <c r="G26" s="26">
        <f t="shared" si="0"/>
        <v>2427785.2000000002</v>
      </c>
      <c r="H26" s="25" t="s">
        <v>157</v>
      </c>
    </row>
    <row r="27" spans="1:8" ht="42" x14ac:dyDescent="0.35">
      <c r="A27" s="81">
        <v>7</v>
      </c>
      <c r="B27" s="84" t="s">
        <v>64</v>
      </c>
      <c r="C27" s="25" t="s">
        <v>65</v>
      </c>
      <c r="D27" s="7">
        <v>13750000</v>
      </c>
      <c r="E27" s="21" t="s">
        <v>27</v>
      </c>
      <c r="F27" s="30">
        <v>659000</v>
      </c>
      <c r="G27" s="26">
        <f t="shared" si="0"/>
        <v>13091000</v>
      </c>
      <c r="H27" s="25" t="s">
        <v>158</v>
      </c>
    </row>
    <row r="28" spans="1:8" ht="42" x14ac:dyDescent="0.35">
      <c r="A28" s="82"/>
      <c r="B28" s="86"/>
      <c r="C28" s="25" t="s">
        <v>66</v>
      </c>
      <c r="D28" s="7">
        <v>1000000</v>
      </c>
      <c r="E28" s="21" t="s">
        <v>27</v>
      </c>
      <c r="F28" s="7">
        <v>112200</v>
      </c>
      <c r="G28" s="26">
        <f t="shared" si="0"/>
        <v>887800</v>
      </c>
      <c r="H28" s="25" t="s">
        <v>138</v>
      </c>
    </row>
    <row r="29" spans="1:8" ht="63" x14ac:dyDescent="0.35">
      <c r="A29" s="83"/>
      <c r="B29" s="85"/>
      <c r="C29" s="25" t="s">
        <v>67</v>
      </c>
      <c r="D29" s="7">
        <v>3000000</v>
      </c>
      <c r="E29" s="21" t="s">
        <v>27</v>
      </c>
      <c r="F29" s="30">
        <v>0</v>
      </c>
      <c r="G29" s="26">
        <f t="shared" si="0"/>
        <v>3000000</v>
      </c>
      <c r="H29" s="25" t="s">
        <v>159</v>
      </c>
    </row>
    <row r="30" spans="1:8" ht="84" x14ac:dyDescent="0.35">
      <c r="A30" s="72">
        <v>8</v>
      </c>
      <c r="B30" s="11" t="s">
        <v>68</v>
      </c>
      <c r="C30" s="25" t="s">
        <v>69</v>
      </c>
      <c r="D30" s="7">
        <v>2835000</v>
      </c>
      <c r="E30" s="21" t="s">
        <v>70</v>
      </c>
      <c r="F30" s="7">
        <v>1387674</v>
      </c>
      <c r="G30" s="26">
        <f t="shared" si="0"/>
        <v>1447326</v>
      </c>
      <c r="H30" s="25" t="s">
        <v>160</v>
      </c>
    </row>
    <row r="31" spans="1:8" ht="42" x14ac:dyDescent="0.35">
      <c r="A31" s="81">
        <v>9</v>
      </c>
      <c r="B31" s="84" t="s">
        <v>71</v>
      </c>
      <c r="C31" s="25" t="s">
        <v>72</v>
      </c>
      <c r="D31" s="7">
        <v>500000</v>
      </c>
      <c r="E31" s="21" t="s">
        <v>27</v>
      </c>
      <c r="F31" s="30">
        <v>52000</v>
      </c>
      <c r="G31" s="26">
        <f t="shared" si="0"/>
        <v>448000</v>
      </c>
      <c r="H31" s="25" t="s">
        <v>161</v>
      </c>
    </row>
    <row r="32" spans="1:8" ht="42" x14ac:dyDescent="0.35">
      <c r="A32" s="83"/>
      <c r="B32" s="85"/>
      <c r="C32" s="25" t="s">
        <v>73</v>
      </c>
      <c r="D32" s="7">
        <v>527500</v>
      </c>
      <c r="E32" s="21" t="s">
        <v>27</v>
      </c>
      <c r="F32" s="30">
        <v>55000</v>
      </c>
      <c r="G32" s="26">
        <f t="shared" si="0"/>
        <v>472500</v>
      </c>
      <c r="H32" s="25" t="s">
        <v>161</v>
      </c>
    </row>
    <row r="33" spans="1:10" ht="63" x14ac:dyDescent="0.35">
      <c r="A33" s="81">
        <v>10</v>
      </c>
      <c r="B33" s="84" t="s">
        <v>193</v>
      </c>
      <c r="C33" s="25" t="s">
        <v>162</v>
      </c>
      <c r="D33" s="7">
        <v>915500</v>
      </c>
      <c r="E33" s="21" t="s">
        <v>27</v>
      </c>
      <c r="F33" s="7">
        <v>886900</v>
      </c>
      <c r="G33" s="26">
        <f t="shared" si="0"/>
        <v>28600</v>
      </c>
      <c r="H33" s="25" t="s">
        <v>194</v>
      </c>
    </row>
    <row r="34" spans="1:10" ht="63" x14ac:dyDescent="0.35">
      <c r="A34" s="83"/>
      <c r="B34" s="85"/>
      <c r="C34" s="25" t="s">
        <v>163</v>
      </c>
      <c r="D34" s="7">
        <v>335500</v>
      </c>
      <c r="E34" s="21" t="s">
        <v>27</v>
      </c>
      <c r="F34" s="7">
        <v>330200</v>
      </c>
      <c r="G34" s="26">
        <f t="shared" si="0"/>
        <v>5300</v>
      </c>
      <c r="H34" s="24" t="s">
        <v>127</v>
      </c>
    </row>
    <row r="35" spans="1:10" ht="84" x14ac:dyDescent="0.35">
      <c r="A35" s="72">
        <v>11</v>
      </c>
      <c r="B35" s="11" t="s">
        <v>195</v>
      </c>
      <c r="C35" s="25" t="s">
        <v>165</v>
      </c>
      <c r="D35" s="7">
        <v>754700</v>
      </c>
      <c r="E35" s="21" t="s">
        <v>27</v>
      </c>
      <c r="F35" s="7">
        <v>743700</v>
      </c>
      <c r="G35" s="26">
        <f t="shared" si="0"/>
        <v>11000</v>
      </c>
      <c r="H35" s="25" t="s">
        <v>164</v>
      </c>
    </row>
    <row r="36" spans="1:10" x14ac:dyDescent="0.35">
      <c r="A36" s="81">
        <v>12</v>
      </c>
      <c r="B36" s="84" t="s">
        <v>78</v>
      </c>
      <c r="C36" s="25" t="s">
        <v>166</v>
      </c>
      <c r="D36" s="7">
        <v>250000</v>
      </c>
      <c r="E36" s="21" t="s">
        <v>27</v>
      </c>
      <c r="F36" s="28">
        <v>0</v>
      </c>
      <c r="G36" s="26">
        <f t="shared" si="0"/>
        <v>250000</v>
      </c>
      <c r="H36" s="25" t="s">
        <v>75</v>
      </c>
    </row>
    <row r="37" spans="1:10" ht="42" x14ac:dyDescent="0.35">
      <c r="A37" s="83"/>
      <c r="B37" s="85"/>
      <c r="C37" s="25" t="s">
        <v>167</v>
      </c>
      <c r="D37" s="7">
        <v>1000000</v>
      </c>
      <c r="E37" s="21" t="s">
        <v>27</v>
      </c>
      <c r="F37" s="28">
        <v>0</v>
      </c>
      <c r="G37" s="26">
        <f t="shared" si="0"/>
        <v>1000000</v>
      </c>
      <c r="H37" s="25" t="s">
        <v>76</v>
      </c>
    </row>
    <row r="38" spans="1:10" ht="105" x14ac:dyDescent="0.35">
      <c r="A38" s="4">
        <v>13</v>
      </c>
      <c r="B38" s="13" t="s">
        <v>77</v>
      </c>
      <c r="C38" s="25" t="s">
        <v>168</v>
      </c>
      <c r="D38" s="7">
        <v>1000000</v>
      </c>
      <c r="E38" s="21" t="s">
        <v>27</v>
      </c>
      <c r="F38" s="28">
        <v>0</v>
      </c>
      <c r="G38" s="26">
        <f t="shared" si="0"/>
        <v>1000000</v>
      </c>
      <c r="H38" s="25" t="s">
        <v>204</v>
      </c>
    </row>
    <row r="39" spans="1:10" ht="63" x14ac:dyDescent="0.35">
      <c r="A39" s="4"/>
      <c r="B39" s="13"/>
      <c r="C39" s="25" t="s">
        <v>169</v>
      </c>
      <c r="D39" s="7">
        <v>2000000</v>
      </c>
      <c r="E39" s="21" t="s">
        <v>27</v>
      </c>
      <c r="F39" s="7">
        <v>1557970</v>
      </c>
      <c r="G39" s="26">
        <f t="shared" si="0"/>
        <v>442030</v>
      </c>
      <c r="H39" s="25" t="s">
        <v>139</v>
      </c>
    </row>
    <row r="40" spans="1:10" ht="63" x14ac:dyDescent="0.35">
      <c r="A40" s="72">
        <v>14</v>
      </c>
      <c r="B40" s="11" t="s">
        <v>198</v>
      </c>
      <c r="C40" s="25" t="s">
        <v>170</v>
      </c>
      <c r="D40" s="7">
        <v>1000000</v>
      </c>
      <c r="E40" s="21" t="s">
        <v>27</v>
      </c>
      <c r="F40" s="28">
        <v>211150</v>
      </c>
      <c r="G40" s="26">
        <f t="shared" si="0"/>
        <v>788850</v>
      </c>
      <c r="H40" s="25" t="s">
        <v>140</v>
      </c>
    </row>
    <row r="41" spans="1:10" ht="63" x14ac:dyDescent="0.35">
      <c r="A41" s="72">
        <v>15</v>
      </c>
      <c r="B41" s="11" t="s">
        <v>199</v>
      </c>
      <c r="C41" s="25" t="s">
        <v>171</v>
      </c>
      <c r="D41" s="7">
        <v>1926205</v>
      </c>
      <c r="E41" s="21" t="s">
        <v>27</v>
      </c>
      <c r="F41" s="7">
        <v>1443750</v>
      </c>
      <c r="G41" s="26">
        <f t="shared" si="0"/>
        <v>482455</v>
      </c>
      <c r="H41" s="25" t="s">
        <v>203</v>
      </c>
      <c r="J41" s="49"/>
    </row>
    <row r="42" spans="1:10" s="35" customFormat="1" x14ac:dyDescent="0.35">
      <c r="A42" s="37"/>
      <c r="B42" s="44"/>
      <c r="C42" s="45" t="s">
        <v>29</v>
      </c>
      <c r="D42" s="48">
        <f>SUM(D5:D41)</f>
        <v>58081030</v>
      </c>
      <c r="E42" s="48"/>
      <c r="F42" s="48">
        <f t="shared" ref="F42:G42" si="1">SUM(F5:F41)</f>
        <v>19427776.91</v>
      </c>
      <c r="G42" s="48">
        <f t="shared" si="1"/>
        <v>38653253.090000004</v>
      </c>
      <c r="H42" s="37"/>
    </row>
    <row r="43" spans="1:10" x14ac:dyDescent="0.35">
      <c r="A43" s="88" t="s">
        <v>12</v>
      </c>
      <c r="B43" s="88"/>
      <c r="C43" s="88"/>
      <c r="D43" s="88"/>
      <c r="E43" s="88"/>
      <c r="F43" s="88"/>
      <c r="G43" s="88"/>
      <c r="H43" s="88"/>
    </row>
    <row r="44" spans="1:10" ht="126" x14ac:dyDescent="0.35">
      <c r="A44" s="72">
        <v>1</v>
      </c>
      <c r="B44" s="11" t="s">
        <v>196</v>
      </c>
      <c r="C44" s="25" t="s">
        <v>79</v>
      </c>
      <c r="D44" s="7">
        <v>1482700</v>
      </c>
      <c r="E44" s="21" t="s">
        <v>80</v>
      </c>
      <c r="F44" s="28">
        <v>0</v>
      </c>
      <c r="G44" s="29">
        <f t="shared" ref="G44:G48" si="2">D44-F44</f>
        <v>1482700</v>
      </c>
      <c r="H44" s="25" t="s">
        <v>172</v>
      </c>
    </row>
    <row r="45" spans="1:10" ht="126" x14ac:dyDescent="0.35">
      <c r="A45" s="72">
        <v>2</v>
      </c>
      <c r="B45" s="11" t="s">
        <v>197</v>
      </c>
      <c r="C45" s="25" t="s">
        <v>81</v>
      </c>
      <c r="D45" s="7">
        <v>4300000</v>
      </c>
      <c r="E45" s="21" t="s">
        <v>117</v>
      </c>
      <c r="F45" s="28">
        <v>0</v>
      </c>
      <c r="G45" s="29">
        <f t="shared" si="2"/>
        <v>4300000</v>
      </c>
      <c r="H45" s="25" t="s">
        <v>173</v>
      </c>
    </row>
    <row r="46" spans="1:10" ht="63" x14ac:dyDescent="0.35">
      <c r="A46" s="72">
        <v>3</v>
      </c>
      <c r="B46" s="11" t="s">
        <v>82</v>
      </c>
      <c r="C46" s="25" t="s">
        <v>176</v>
      </c>
      <c r="D46" s="7">
        <v>347000</v>
      </c>
      <c r="E46" s="21" t="s">
        <v>175</v>
      </c>
      <c r="F46" s="28">
        <v>0</v>
      </c>
      <c r="G46" s="29">
        <f t="shared" si="2"/>
        <v>347000</v>
      </c>
      <c r="H46" s="25" t="s">
        <v>174</v>
      </c>
    </row>
    <row r="47" spans="1:10" ht="48" customHeight="1" x14ac:dyDescent="0.35">
      <c r="A47" s="72">
        <v>4</v>
      </c>
      <c r="B47" s="21" t="s">
        <v>84</v>
      </c>
      <c r="C47" s="25" t="s">
        <v>177</v>
      </c>
      <c r="D47" s="7">
        <v>440000</v>
      </c>
      <c r="E47" s="21" t="s">
        <v>83</v>
      </c>
      <c r="F47" s="28">
        <v>0</v>
      </c>
      <c r="G47" s="29">
        <f t="shared" si="2"/>
        <v>440000</v>
      </c>
      <c r="H47" s="25" t="s">
        <v>178</v>
      </c>
    </row>
    <row r="48" spans="1:10" ht="105" x14ac:dyDescent="0.35">
      <c r="A48" s="72">
        <v>5</v>
      </c>
      <c r="B48" s="11" t="s">
        <v>201</v>
      </c>
      <c r="C48" s="25" t="s">
        <v>85</v>
      </c>
      <c r="D48" s="7">
        <v>480000</v>
      </c>
      <c r="E48" s="21" t="s">
        <v>83</v>
      </c>
      <c r="F48" s="28">
        <v>0</v>
      </c>
      <c r="G48" s="29">
        <f t="shared" si="2"/>
        <v>480000</v>
      </c>
      <c r="H48" s="25" t="s">
        <v>200</v>
      </c>
    </row>
    <row r="49" spans="1:8" s="35" customFormat="1" x14ac:dyDescent="0.35">
      <c r="A49" s="37"/>
      <c r="B49" s="44"/>
      <c r="C49" s="45" t="s">
        <v>29</v>
      </c>
      <c r="D49" s="47">
        <f>D44+D45+D46+D47+D48</f>
        <v>7049700</v>
      </c>
      <c r="E49" s="47"/>
      <c r="F49" s="28">
        <v>0</v>
      </c>
      <c r="G49" s="48">
        <f>G44+G45+G46+G47+G48</f>
        <v>7049700</v>
      </c>
      <c r="H49" s="37"/>
    </row>
    <row r="50" spans="1:8" x14ac:dyDescent="0.35">
      <c r="A50" s="88" t="s">
        <v>86</v>
      </c>
      <c r="B50" s="88"/>
      <c r="C50" s="88"/>
      <c r="D50" s="88"/>
      <c r="E50" s="88"/>
      <c r="F50" s="88"/>
      <c r="G50" s="88"/>
      <c r="H50" s="88"/>
    </row>
    <row r="51" spans="1:8" ht="105" x14ac:dyDescent="0.35">
      <c r="A51" s="72">
        <v>1</v>
      </c>
      <c r="B51" s="22" t="s">
        <v>87</v>
      </c>
      <c r="C51" s="25" t="s">
        <v>88</v>
      </c>
      <c r="D51" s="7">
        <v>5023200</v>
      </c>
      <c r="E51" s="21" t="s">
        <v>202</v>
      </c>
      <c r="F51" s="28">
        <v>0</v>
      </c>
      <c r="G51" s="29">
        <f>D51-F51</f>
        <v>5023200</v>
      </c>
      <c r="H51" s="25"/>
    </row>
    <row r="52" spans="1:8" ht="63" x14ac:dyDescent="0.35">
      <c r="A52" s="72">
        <v>2</v>
      </c>
      <c r="B52" s="66" t="s">
        <v>71</v>
      </c>
      <c r="C52" s="25" t="s">
        <v>89</v>
      </c>
      <c r="D52" s="7">
        <v>494000</v>
      </c>
      <c r="E52" s="21" t="s">
        <v>118</v>
      </c>
      <c r="F52" s="28">
        <v>0</v>
      </c>
      <c r="G52" s="29">
        <f t="shared" ref="G52:G53" si="3">D52-F52</f>
        <v>494000</v>
      </c>
      <c r="H52" s="24" t="s">
        <v>128</v>
      </c>
    </row>
    <row r="53" spans="1:8" ht="105" x14ac:dyDescent="0.35">
      <c r="A53" s="72">
        <v>3</v>
      </c>
      <c r="B53" s="11" t="s">
        <v>84</v>
      </c>
      <c r="C53" s="25" t="s">
        <v>90</v>
      </c>
      <c r="D53" s="31">
        <v>1600000</v>
      </c>
      <c r="E53" s="11" t="s">
        <v>117</v>
      </c>
      <c r="F53" s="28">
        <v>0</v>
      </c>
      <c r="G53" s="29">
        <f t="shared" si="3"/>
        <v>1600000</v>
      </c>
      <c r="H53" s="24" t="s">
        <v>128</v>
      </c>
    </row>
    <row r="54" spans="1:8" s="35" customFormat="1" x14ac:dyDescent="0.35">
      <c r="A54" s="37"/>
      <c r="B54" s="44"/>
      <c r="C54" s="45" t="s">
        <v>29</v>
      </c>
      <c r="D54" s="46">
        <f>D51+D52+D53</f>
        <v>7117200</v>
      </c>
      <c r="E54" s="46"/>
      <c r="F54" s="28">
        <v>0</v>
      </c>
      <c r="G54" s="46">
        <f t="shared" ref="G54" si="4">G51+G52+G53</f>
        <v>7117200</v>
      </c>
      <c r="H54" s="37"/>
    </row>
    <row r="55" spans="1:8" s="35" customFormat="1" x14ac:dyDescent="0.35">
      <c r="A55" s="14"/>
      <c r="B55" s="14"/>
      <c r="C55" s="14" t="s">
        <v>120</v>
      </c>
      <c r="D55" s="15">
        <f>D42+D49+D54</f>
        <v>72247930</v>
      </c>
      <c r="E55" s="15"/>
      <c r="F55" s="15">
        <f>F42+F49+F54</f>
        <v>19427776.91</v>
      </c>
      <c r="G55" s="15">
        <f>G42+G49+G54</f>
        <v>52820153.090000004</v>
      </c>
      <c r="H55" s="14"/>
    </row>
    <row r="57" spans="1:8" x14ac:dyDescent="0.35">
      <c r="F57" s="36"/>
    </row>
    <row r="58" spans="1:8" x14ac:dyDescent="0.35">
      <c r="F58" s="36"/>
    </row>
    <row r="59" spans="1:8" x14ac:dyDescent="0.35">
      <c r="F59" s="36"/>
    </row>
  </sheetData>
  <mergeCells count="23">
    <mergeCell ref="A2:H2"/>
    <mergeCell ref="A43:H43"/>
    <mergeCell ref="A50:H50"/>
    <mergeCell ref="B17:B18"/>
    <mergeCell ref="A17:A18"/>
    <mergeCell ref="B36:B37"/>
    <mergeCell ref="A36:A37"/>
    <mergeCell ref="B27:B29"/>
    <mergeCell ref="A27:A29"/>
    <mergeCell ref="B31:B32"/>
    <mergeCell ref="A31:A32"/>
    <mergeCell ref="B33:B34"/>
    <mergeCell ref="A33:A34"/>
    <mergeCell ref="B25:B26"/>
    <mergeCell ref="A25:A26"/>
    <mergeCell ref="B6:B10"/>
    <mergeCell ref="A6:A10"/>
    <mergeCell ref="B12:B16"/>
    <mergeCell ref="A12:A16"/>
    <mergeCell ref="B23:B24"/>
    <mergeCell ref="A23:A24"/>
    <mergeCell ref="B19:B22"/>
    <mergeCell ref="A19:A22"/>
  </mergeCells>
  <pageMargins left="0.67" right="0.19685039370078741" top="0.41666666666666669" bottom="0.19685039370078741" header="0.19685039370078741" footer="0.19685039370078741"/>
  <pageSetup paperSize="9" orientation="landscape" verticalDpi="0" r:id="rId1"/>
  <headerFooter>
    <oddHeader xml:space="preserve">&amp;C&amp;"TH SarabunPSK,ธรรมดา"หน้า &amp;P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view="pageLayout" zoomScaleNormal="100" zoomScaleSheetLayoutView="90" workbookViewId="0">
      <selection activeCell="C15" sqref="C15"/>
    </sheetView>
  </sheetViews>
  <sheetFormatPr defaultRowHeight="21" x14ac:dyDescent="0.35"/>
  <cols>
    <col min="1" max="1" width="4.75" style="32" customWidth="1"/>
    <col min="2" max="2" width="15.125" style="32" customWidth="1"/>
    <col min="3" max="3" width="23.25" style="32" customWidth="1"/>
    <col min="4" max="4" width="13.75" style="32" customWidth="1"/>
    <col min="5" max="5" width="11.875" style="32" customWidth="1"/>
    <col min="6" max="6" width="14.875" style="32" customWidth="1"/>
    <col min="7" max="7" width="14.625" style="32" customWidth="1"/>
    <col min="8" max="8" width="31.25" style="32" customWidth="1"/>
    <col min="9" max="16384" width="9" style="32"/>
  </cols>
  <sheetData>
    <row r="2" spans="1:8" x14ac:dyDescent="0.35">
      <c r="A2" s="87" t="s">
        <v>91</v>
      </c>
      <c r="B2" s="87"/>
      <c r="C2" s="87"/>
      <c r="D2" s="87"/>
      <c r="E2" s="87"/>
      <c r="F2" s="87"/>
      <c r="G2" s="87"/>
      <c r="H2" s="87"/>
    </row>
    <row r="3" spans="1:8" ht="26.25" customHeight="1" x14ac:dyDescent="0.35"/>
    <row r="4" spans="1:8" ht="52.5" customHeight="1" x14ac:dyDescent="0.35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144</v>
      </c>
    </row>
    <row r="5" spans="1:8" ht="54.75" customHeight="1" x14ac:dyDescent="0.35">
      <c r="A5" s="63">
        <v>1</v>
      </c>
      <c r="B5" s="71" t="s">
        <v>64</v>
      </c>
      <c r="C5" s="25" t="s">
        <v>179</v>
      </c>
      <c r="D5" s="7">
        <v>2000000</v>
      </c>
      <c r="E5" s="51" t="s">
        <v>27</v>
      </c>
      <c r="F5" s="30">
        <v>0</v>
      </c>
      <c r="G5" s="26">
        <f>D5-F5</f>
        <v>2000000</v>
      </c>
      <c r="H5" s="25" t="s">
        <v>211</v>
      </c>
    </row>
    <row r="6" spans="1:8" ht="84" x14ac:dyDescent="0.35">
      <c r="A6" s="4">
        <v>2</v>
      </c>
      <c r="B6" s="6" t="s">
        <v>92</v>
      </c>
      <c r="C6" s="25" t="s">
        <v>93</v>
      </c>
      <c r="D6" s="17">
        <v>5836998.4000000004</v>
      </c>
      <c r="E6" s="51" t="s">
        <v>94</v>
      </c>
      <c r="F6" s="30">
        <v>0</v>
      </c>
      <c r="G6" s="26">
        <f>D6-F6</f>
        <v>5836998.4000000004</v>
      </c>
      <c r="H6" s="25" t="s">
        <v>213</v>
      </c>
    </row>
    <row r="7" spans="1:8" ht="53.25" customHeight="1" x14ac:dyDescent="0.35">
      <c r="A7" s="4">
        <v>3</v>
      </c>
      <c r="B7" s="6" t="s">
        <v>95</v>
      </c>
      <c r="C7" s="25" t="s">
        <v>96</v>
      </c>
      <c r="D7" s="7">
        <v>1500000</v>
      </c>
      <c r="E7" s="51" t="s">
        <v>27</v>
      </c>
      <c r="F7" s="7">
        <v>1118000</v>
      </c>
      <c r="G7" s="26">
        <f>D7-F7</f>
        <v>382000</v>
      </c>
      <c r="H7" s="25" t="s">
        <v>212</v>
      </c>
    </row>
    <row r="8" spans="1:8" s="35" customFormat="1" ht="30" customHeight="1" x14ac:dyDescent="0.35">
      <c r="A8" s="14"/>
      <c r="B8" s="50"/>
      <c r="C8" s="45" t="s">
        <v>29</v>
      </c>
      <c r="D8" s="52">
        <f>D5+D6++D7</f>
        <v>9336998.4000000004</v>
      </c>
      <c r="E8" s="52"/>
      <c r="F8" s="52">
        <f t="shared" ref="F8:G8" si="0">F5+F6++F7</f>
        <v>1118000</v>
      </c>
      <c r="G8" s="52">
        <f t="shared" si="0"/>
        <v>8218998.4000000004</v>
      </c>
      <c r="H8" s="37"/>
    </row>
    <row r="9" spans="1:8" ht="31.5" customHeight="1" x14ac:dyDescent="0.35">
      <c r="A9" s="88" t="s">
        <v>12</v>
      </c>
      <c r="B9" s="88"/>
      <c r="C9" s="88"/>
      <c r="D9" s="88"/>
      <c r="E9" s="88"/>
      <c r="F9" s="88"/>
      <c r="G9" s="88"/>
      <c r="H9" s="88"/>
    </row>
    <row r="10" spans="1:8" ht="114.75" customHeight="1" x14ac:dyDescent="0.35">
      <c r="A10" s="4">
        <v>1</v>
      </c>
      <c r="B10" s="6" t="s">
        <v>92</v>
      </c>
      <c r="C10" s="25" t="s">
        <v>97</v>
      </c>
      <c r="D10" s="7">
        <v>2083000</v>
      </c>
      <c r="E10" s="23" t="s">
        <v>180</v>
      </c>
      <c r="F10" s="30">
        <v>0</v>
      </c>
      <c r="G10" s="26">
        <f>D10-F10</f>
        <v>2083000</v>
      </c>
      <c r="H10" s="25"/>
    </row>
    <row r="11" spans="1:8" s="35" customFormat="1" ht="33.75" customHeight="1" x14ac:dyDescent="0.35">
      <c r="A11" s="14"/>
      <c r="B11" s="50"/>
      <c r="C11" s="45" t="s">
        <v>29</v>
      </c>
      <c r="D11" s="47">
        <f>D10</f>
        <v>2083000</v>
      </c>
      <c r="E11" s="47"/>
      <c r="F11" s="30">
        <v>0</v>
      </c>
      <c r="G11" s="47">
        <f t="shared" ref="G11" si="1">G10</f>
        <v>2083000</v>
      </c>
      <c r="H11" s="37"/>
    </row>
    <row r="12" spans="1:8" x14ac:dyDescent="0.35">
      <c r="A12" s="88" t="s">
        <v>98</v>
      </c>
      <c r="B12" s="88"/>
      <c r="C12" s="88"/>
      <c r="D12" s="88"/>
      <c r="E12" s="88"/>
      <c r="F12" s="88"/>
      <c r="G12" s="88"/>
      <c r="H12" s="88"/>
    </row>
    <row r="13" spans="1:8" ht="90" customHeight="1" x14ac:dyDescent="0.35">
      <c r="A13" s="75">
        <v>1</v>
      </c>
      <c r="B13" s="73" t="s">
        <v>74</v>
      </c>
      <c r="C13" s="25" t="s">
        <v>99</v>
      </c>
      <c r="D13" s="7">
        <v>4000000</v>
      </c>
      <c r="E13" s="23" t="s">
        <v>181</v>
      </c>
      <c r="F13" s="30">
        <v>0</v>
      </c>
      <c r="G13" s="26">
        <f>D13-F13</f>
        <v>4000000</v>
      </c>
      <c r="H13" s="25" t="s">
        <v>205</v>
      </c>
    </row>
    <row r="14" spans="1:8" ht="67.5" customHeight="1" x14ac:dyDescent="0.35">
      <c r="A14" s="76"/>
      <c r="B14" s="74"/>
      <c r="C14" s="25" t="s">
        <v>100</v>
      </c>
      <c r="D14" s="7">
        <v>5800000</v>
      </c>
      <c r="E14" s="65" t="s">
        <v>181</v>
      </c>
      <c r="F14" s="30">
        <v>0</v>
      </c>
      <c r="G14" s="26">
        <f>D14-F14</f>
        <v>5800000</v>
      </c>
      <c r="H14" s="25" t="s">
        <v>205</v>
      </c>
    </row>
    <row r="15" spans="1:8" ht="63" x14ac:dyDescent="0.35">
      <c r="A15" s="4">
        <v>2</v>
      </c>
      <c r="B15" s="6" t="s">
        <v>193</v>
      </c>
      <c r="C15" s="25" t="s">
        <v>101</v>
      </c>
      <c r="D15" s="7">
        <v>224235</v>
      </c>
      <c r="E15" s="23" t="s">
        <v>27</v>
      </c>
      <c r="F15" s="30">
        <v>0</v>
      </c>
      <c r="G15" s="26">
        <f>D15-F15</f>
        <v>224235</v>
      </c>
      <c r="H15" s="25" t="s">
        <v>145</v>
      </c>
    </row>
    <row r="16" spans="1:8" s="35" customFormat="1" x14ac:dyDescent="0.35">
      <c r="A16" s="14"/>
      <c r="B16" s="50"/>
      <c r="C16" s="45" t="s">
        <v>29</v>
      </c>
      <c r="D16" s="47">
        <f>D13+D14+D15</f>
        <v>10024235</v>
      </c>
      <c r="E16" s="47"/>
      <c r="F16" s="30">
        <v>0</v>
      </c>
      <c r="G16" s="47">
        <f t="shared" ref="G16" si="2">G13+G14+G15</f>
        <v>10024235</v>
      </c>
      <c r="H16" s="37"/>
    </row>
    <row r="17" spans="1:8" s="35" customFormat="1" x14ac:dyDescent="0.35">
      <c r="A17" s="14"/>
      <c r="B17" s="14"/>
      <c r="C17" s="14" t="s">
        <v>120</v>
      </c>
      <c r="D17" s="15">
        <f>D8+D11+D16</f>
        <v>21444233.399999999</v>
      </c>
      <c r="E17" s="15"/>
      <c r="F17" s="15">
        <f t="shared" ref="F17:G17" si="3">F8+F11+F16</f>
        <v>1118000</v>
      </c>
      <c r="G17" s="15">
        <f t="shared" si="3"/>
        <v>20326233.399999999</v>
      </c>
      <c r="H17" s="14"/>
    </row>
    <row r="19" spans="1:8" x14ac:dyDescent="0.35">
      <c r="D19" s="36"/>
    </row>
    <row r="20" spans="1:8" x14ac:dyDescent="0.35">
      <c r="F20" s="36"/>
    </row>
    <row r="21" spans="1:8" x14ac:dyDescent="0.35">
      <c r="F21" s="36"/>
    </row>
  </sheetData>
  <mergeCells count="5">
    <mergeCell ref="B13:B14"/>
    <mergeCell ref="A13:A14"/>
    <mergeCell ref="A2:H2"/>
    <mergeCell ref="A9:H9"/>
    <mergeCell ref="A12:H12"/>
  </mergeCells>
  <pageMargins left="0.43" right="0.19685039370078741" top="0.56999999999999995" bottom="0.19685039370078741" header="0.19685039370078741" footer="0.19685039370078741"/>
  <pageSetup paperSize="9" orientation="landscape" verticalDpi="0" r:id="rId1"/>
  <headerFooter>
    <oddHeader>&amp;C&amp;"TH SarabunPSK,ธรรมดา"หน้า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showWhiteSpace="0" view="pageLayout" zoomScaleNormal="90" zoomScaleSheetLayoutView="80" workbookViewId="0">
      <selection activeCell="I5" sqref="I5"/>
    </sheetView>
  </sheetViews>
  <sheetFormatPr defaultRowHeight="21" x14ac:dyDescent="0.35"/>
  <cols>
    <col min="1" max="1" width="4.75" style="32" customWidth="1"/>
    <col min="2" max="2" width="13" style="32" customWidth="1"/>
    <col min="3" max="3" width="23.25" style="32" customWidth="1"/>
    <col min="4" max="4" width="13.75" style="32" customWidth="1"/>
    <col min="5" max="5" width="11.875" style="32" customWidth="1"/>
    <col min="6" max="6" width="14.875" style="32" customWidth="1"/>
    <col min="7" max="7" width="14.625" style="32" customWidth="1"/>
    <col min="8" max="8" width="28.625" style="32" customWidth="1"/>
    <col min="9" max="9" width="9" style="32"/>
    <col min="10" max="10" width="12.25" style="32" bestFit="1" customWidth="1"/>
    <col min="11" max="16384" width="9" style="32"/>
  </cols>
  <sheetData>
    <row r="2" spans="1:10" x14ac:dyDescent="0.35">
      <c r="A2" s="87" t="s">
        <v>115</v>
      </c>
      <c r="B2" s="87"/>
      <c r="C2" s="87"/>
      <c r="D2" s="87"/>
      <c r="E2" s="87"/>
      <c r="F2" s="87"/>
      <c r="G2" s="87"/>
      <c r="H2" s="87"/>
    </row>
    <row r="4" spans="1:10" ht="42" x14ac:dyDescent="0.35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144</v>
      </c>
    </row>
    <row r="5" spans="1:10" ht="63" x14ac:dyDescent="0.35">
      <c r="A5" s="4">
        <v>1</v>
      </c>
      <c r="B5" s="6" t="s">
        <v>74</v>
      </c>
      <c r="C5" s="25" t="s">
        <v>102</v>
      </c>
      <c r="D5" s="7">
        <v>47300000</v>
      </c>
      <c r="E5" s="23" t="s">
        <v>103</v>
      </c>
      <c r="F5" s="30">
        <v>0</v>
      </c>
      <c r="G5" s="26">
        <f>D5-F5</f>
        <v>47300000</v>
      </c>
      <c r="H5" s="24" t="s">
        <v>209</v>
      </c>
    </row>
    <row r="6" spans="1:10" ht="294" x14ac:dyDescent="0.35">
      <c r="A6" s="4">
        <v>2</v>
      </c>
      <c r="B6" s="6" t="s">
        <v>104</v>
      </c>
      <c r="C6" s="25" t="s">
        <v>184</v>
      </c>
      <c r="D6" s="57">
        <v>5747947.7999999998</v>
      </c>
      <c r="E6" s="23" t="s">
        <v>105</v>
      </c>
      <c r="F6" s="30">
        <v>0</v>
      </c>
      <c r="G6" s="38">
        <f>D6-F6</f>
        <v>5747947.7999999998</v>
      </c>
      <c r="H6" s="25" t="s">
        <v>141</v>
      </c>
      <c r="J6" s="58"/>
    </row>
    <row r="7" spans="1:10" ht="63" customHeight="1" x14ac:dyDescent="0.35">
      <c r="A7" s="4"/>
      <c r="B7" s="6"/>
      <c r="C7" s="25" t="s">
        <v>185</v>
      </c>
      <c r="D7" s="7">
        <v>1651700</v>
      </c>
      <c r="E7" s="23" t="s">
        <v>106</v>
      </c>
      <c r="F7" s="30">
        <v>0</v>
      </c>
      <c r="G7" s="26">
        <f>D7-F7</f>
        <v>1651700</v>
      </c>
      <c r="H7" s="25" t="s">
        <v>210</v>
      </c>
    </row>
    <row r="8" spans="1:10" s="35" customFormat="1" x14ac:dyDescent="0.35">
      <c r="A8" s="14"/>
      <c r="B8" s="50"/>
      <c r="C8" s="45" t="s">
        <v>29</v>
      </c>
      <c r="D8" s="48">
        <f>D5+D7+D6</f>
        <v>54699647.799999997</v>
      </c>
      <c r="E8" s="48"/>
      <c r="F8" s="30">
        <v>0</v>
      </c>
      <c r="G8" s="48">
        <f t="shared" ref="G8" si="0">G5+G7+G6</f>
        <v>54699647.799999997</v>
      </c>
      <c r="H8" s="37"/>
    </row>
    <row r="9" spans="1:10" x14ac:dyDescent="0.35">
      <c r="A9" s="88" t="s">
        <v>12</v>
      </c>
      <c r="B9" s="88"/>
      <c r="C9" s="88"/>
      <c r="D9" s="88"/>
      <c r="E9" s="88"/>
      <c r="F9" s="88"/>
      <c r="G9" s="88"/>
      <c r="H9" s="88"/>
    </row>
    <row r="10" spans="1:10" ht="56.25" customHeight="1" x14ac:dyDescent="0.35">
      <c r="A10" s="75">
        <v>1</v>
      </c>
      <c r="B10" s="73" t="s">
        <v>104</v>
      </c>
      <c r="C10" s="25" t="s">
        <v>107</v>
      </c>
      <c r="D10" s="39">
        <v>1716000</v>
      </c>
      <c r="E10" s="40" t="s">
        <v>182</v>
      </c>
      <c r="F10" s="30">
        <v>0</v>
      </c>
      <c r="G10" s="26">
        <f>D10-F10</f>
        <v>1716000</v>
      </c>
      <c r="H10" s="24" t="s">
        <v>205</v>
      </c>
    </row>
    <row r="11" spans="1:10" ht="63" x14ac:dyDescent="0.35">
      <c r="A11" s="80"/>
      <c r="B11" s="89"/>
      <c r="C11" s="25" t="s">
        <v>114</v>
      </c>
      <c r="D11" s="7">
        <v>2000000</v>
      </c>
      <c r="E11" s="11" t="s">
        <v>183</v>
      </c>
      <c r="F11" s="30">
        <v>0</v>
      </c>
      <c r="G11" s="26">
        <f t="shared" ref="G11:G14" si="1">D11-F11</f>
        <v>2000000</v>
      </c>
      <c r="H11" s="24"/>
    </row>
    <row r="12" spans="1:10" ht="42" x14ac:dyDescent="0.35">
      <c r="A12" s="80"/>
      <c r="B12" s="89"/>
      <c r="C12" s="25" t="s">
        <v>108</v>
      </c>
      <c r="D12" s="7">
        <v>1200000</v>
      </c>
      <c r="E12" s="40" t="s">
        <v>182</v>
      </c>
      <c r="F12" s="30">
        <v>0</v>
      </c>
      <c r="G12" s="26">
        <f t="shared" si="1"/>
        <v>1200000</v>
      </c>
      <c r="H12" s="24" t="s">
        <v>206</v>
      </c>
    </row>
    <row r="13" spans="1:10" ht="42" x14ac:dyDescent="0.35">
      <c r="A13" s="80"/>
      <c r="B13" s="89"/>
      <c r="C13" s="25" t="s">
        <v>109</v>
      </c>
      <c r="D13" s="7">
        <v>3055500</v>
      </c>
      <c r="E13" s="40" t="s">
        <v>182</v>
      </c>
      <c r="F13" s="30">
        <v>0</v>
      </c>
      <c r="G13" s="26">
        <f t="shared" si="1"/>
        <v>3055500</v>
      </c>
      <c r="H13" s="24" t="s">
        <v>207</v>
      </c>
    </row>
    <row r="14" spans="1:10" ht="42" x14ac:dyDescent="0.35">
      <c r="A14" s="76"/>
      <c r="B14" s="74"/>
      <c r="C14" s="25" t="s">
        <v>110</v>
      </c>
      <c r="D14" s="7">
        <v>1144000</v>
      </c>
      <c r="E14" s="40" t="s">
        <v>182</v>
      </c>
      <c r="F14" s="30">
        <v>0</v>
      </c>
      <c r="G14" s="26">
        <f t="shared" si="1"/>
        <v>1144000</v>
      </c>
      <c r="H14" s="24" t="s">
        <v>208</v>
      </c>
    </row>
    <row r="15" spans="1:10" s="35" customFormat="1" x14ac:dyDescent="0.35">
      <c r="A15" s="53"/>
      <c r="B15" s="54"/>
      <c r="C15" s="45" t="s">
        <v>29</v>
      </c>
      <c r="D15" s="48">
        <f>D10+D11+D12+D13+D14</f>
        <v>9115500</v>
      </c>
      <c r="E15" s="47"/>
      <c r="F15" s="30">
        <v>0</v>
      </c>
      <c r="G15" s="48">
        <f t="shared" ref="G15" si="2">G10+G11+G12+G13+G14</f>
        <v>9115500</v>
      </c>
      <c r="H15" s="37"/>
    </row>
    <row r="16" spans="1:10" hidden="1" x14ac:dyDescent="0.35">
      <c r="A16" s="88" t="s">
        <v>98</v>
      </c>
      <c r="B16" s="88"/>
      <c r="C16" s="88"/>
      <c r="D16" s="88"/>
      <c r="E16" s="88"/>
      <c r="F16" s="88"/>
      <c r="G16" s="88"/>
      <c r="H16" s="88"/>
    </row>
    <row r="17" spans="1:8" ht="42" hidden="1" x14ac:dyDescent="0.35">
      <c r="A17" s="75">
        <v>1</v>
      </c>
      <c r="B17" s="73" t="s">
        <v>104</v>
      </c>
      <c r="C17" s="41" t="s">
        <v>111</v>
      </c>
      <c r="D17" s="39">
        <f>1100000-1100000</f>
        <v>0</v>
      </c>
      <c r="E17" s="11" t="s">
        <v>116</v>
      </c>
      <c r="F17" s="30">
        <v>0</v>
      </c>
      <c r="G17" s="26">
        <f>D17-F17</f>
        <v>0</v>
      </c>
      <c r="H17" s="59" t="s">
        <v>142</v>
      </c>
    </row>
    <row r="18" spans="1:8" ht="42" hidden="1" x14ac:dyDescent="0.35">
      <c r="A18" s="80"/>
      <c r="B18" s="89"/>
      <c r="C18" s="41" t="s">
        <v>112</v>
      </c>
      <c r="D18" s="42">
        <f>2220000-2220000</f>
        <v>0</v>
      </c>
      <c r="E18" s="11" t="s">
        <v>116</v>
      </c>
      <c r="F18" s="30">
        <v>0</v>
      </c>
      <c r="G18" s="26">
        <f>D18-F18</f>
        <v>0</v>
      </c>
      <c r="H18" s="59" t="s">
        <v>142</v>
      </c>
    </row>
    <row r="19" spans="1:8" ht="42" hidden="1" x14ac:dyDescent="0.35">
      <c r="A19" s="76"/>
      <c r="B19" s="74"/>
      <c r="C19" s="41" t="s">
        <v>113</v>
      </c>
      <c r="D19" s="39">
        <f>637000-637000</f>
        <v>0</v>
      </c>
      <c r="E19" s="11" t="s">
        <v>116</v>
      </c>
      <c r="F19" s="30">
        <v>0</v>
      </c>
      <c r="G19" s="26">
        <f t="shared" ref="G19" si="3">D19-F19</f>
        <v>0</v>
      </c>
      <c r="H19" s="59" t="s">
        <v>142</v>
      </c>
    </row>
    <row r="20" spans="1:8" s="35" customFormat="1" hidden="1" x14ac:dyDescent="0.35">
      <c r="A20" s="53"/>
      <c r="B20" s="54"/>
      <c r="C20" s="55" t="s">
        <v>29</v>
      </c>
      <c r="D20" s="52">
        <f>D17+D18+D19</f>
        <v>0</v>
      </c>
      <c r="E20" s="56"/>
      <c r="F20" s="30">
        <v>0</v>
      </c>
      <c r="G20" s="52">
        <f t="shared" ref="G20" si="4">G17+G18+G19</f>
        <v>0</v>
      </c>
      <c r="H20" s="37"/>
    </row>
    <row r="21" spans="1:8" s="35" customFormat="1" x14ac:dyDescent="0.35">
      <c r="A21" s="14"/>
      <c r="B21" s="14"/>
      <c r="C21" s="14" t="s">
        <v>120</v>
      </c>
      <c r="D21" s="43">
        <f>D8+D15+D20</f>
        <v>63815147.799999997</v>
      </c>
      <c r="E21" s="43"/>
      <c r="F21" s="30">
        <v>0</v>
      </c>
      <c r="G21" s="43">
        <f t="shared" ref="G21" si="5">G8+G15+G20</f>
        <v>63815147.799999997</v>
      </c>
      <c r="H21" s="14"/>
    </row>
    <row r="25" spans="1:8" x14ac:dyDescent="0.35">
      <c r="F25" s="36"/>
    </row>
  </sheetData>
  <mergeCells count="7">
    <mergeCell ref="A2:H2"/>
    <mergeCell ref="A9:H9"/>
    <mergeCell ref="B10:B14"/>
    <mergeCell ref="A10:A14"/>
    <mergeCell ref="B17:B19"/>
    <mergeCell ref="A17:A19"/>
    <mergeCell ref="A16:H16"/>
  </mergeCells>
  <pageMargins left="0.63" right="0.19685039370078741" top="0.40625" bottom="0.19685039370078741" header="0.19685039370078741" footer="0.19685039370078741"/>
  <pageSetup paperSize="9" orientation="landscape" verticalDpi="0" r:id="rId1"/>
  <headerFooter>
    <oddHeader>&amp;C&amp;"TH SarabunPSK,ธรรมดา"หน้า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บัญชี1</vt:lpstr>
      <vt:lpstr>บัญชี 1</vt:lpstr>
      <vt:lpstr>บัญชี 2</vt:lpstr>
      <vt:lpstr>บัญชี 3</vt:lpstr>
      <vt:lpstr>'บัญชี 1'!Print_Area</vt:lpstr>
      <vt:lpstr>'บัญชี 1'!Print_Titles</vt:lpstr>
      <vt:lpstr>'บัญชี 2'!Print_Titles</vt:lpstr>
      <vt:lpstr>'บัญชี 3'!Print_Titles</vt:lpstr>
      <vt:lpstr>บัญชี1!Print_Titles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jass</cp:lastModifiedBy>
  <cp:lastPrinted>2018-06-25T08:50:51Z</cp:lastPrinted>
  <dcterms:created xsi:type="dcterms:W3CDTF">2018-06-01T04:32:51Z</dcterms:created>
  <dcterms:modified xsi:type="dcterms:W3CDTF">2018-06-27T06:59:47Z</dcterms:modified>
</cp:coreProperties>
</file>