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E\Desktop\Jame's document\งบประมาณปี 62\1.เสนอโครงการ\"/>
    </mc:Choice>
  </mc:AlternateContent>
  <bookViews>
    <workbookView xWindow="240" yWindow="315" windowWidth="20115" windowHeight="7755" activeTab="1"/>
  </bookViews>
  <sheets>
    <sheet name="งบกลุ่ม 2562" sheetId="3" r:id="rId1"/>
    <sheet name="งบจังหวัด 2562" sheetId="2" r:id="rId2"/>
    <sheet name="Sheet1" sheetId="4" r:id="rId3"/>
  </sheets>
  <definedNames>
    <definedName name="_xlnm._FilterDatabase" localSheetId="1" hidden="1">'งบจังหวัด 2562'!$A$7:$G$146</definedName>
    <definedName name="_GoBack" localSheetId="1">'งบจังหวัด 2562'!#REF!</definedName>
    <definedName name="_xlnm.Print_Area" localSheetId="1">'งบจังหวัด 2562'!$A$1:$G$146</definedName>
    <definedName name="_xlnm.Print_Titles" localSheetId="0">'งบกลุ่ม 2562'!$4:$4</definedName>
    <definedName name="_xlnm.Print_Titles" localSheetId="1">'งบจังหวัด 2562'!$7:$9</definedName>
  </definedNames>
  <calcPr calcId="152511"/>
</workbook>
</file>

<file path=xl/calcChain.xml><?xml version="1.0" encoding="utf-8"?>
<calcChain xmlns="http://schemas.openxmlformats.org/spreadsheetml/2006/main">
  <c r="D142" i="2" l="1"/>
  <c r="I144" i="2" l="1"/>
  <c r="I143" i="2"/>
  <c r="F143" i="2"/>
  <c r="F142" i="2" s="1"/>
  <c r="E143" i="2"/>
  <c r="D143" i="2" l="1"/>
  <c r="F139" i="2"/>
  <c r="D139" i="2"/>
  <c r="F136" i="2" l="1"/>
  <c r="D136" i="2"/>
  <c r="I141" i="2"/>
  <c r="I140" i="2"/>
  <c r="I139" i="2"/>
  <c r="E139" i="2"/>
  <c r="I138" i="2"/>
  <c r="I137" i="2"/>
  <c r="F137" i="2"/>
  <c r="E137" i="2"/>
  <c r="D137" i="2" l="1"/>
  <c r="I135" i="2"/>
  <c r="I134" i="2"/>
  <c r="F134" i="2"/>
  <c r="E134" i="2"/>
  <c r="I133" i="2"/>
  <c r="I132" i="2"/>
  <c r="F132" i="2"/>
  <c r="E132" i="2"/>
  <c r="F128" i="2"/>
  <c r="I129" i="2"/>
  <c r="I131" i="2"/>
  <c r="I130" i="2"/>
  <c r="F130" i="2"/>
  <c r="E130" i="2"/>
  <c r="I128" i="2"/>
  <c r="E128" i="2"/>
  <c r="F127" i="2" l="1"/>
  <c r="D134" i="2"/>
  <c r="D132" i="2"/>
  <c r="D130" i="2"/>
  <c r="D128" i="2"/>
  <c r="F123" i="2"/>
  <c r="I126" i="2"/>
  <c r="I125" i="2"/>
  <c r="D127" i="2" l="1"/>
  <c r="I124" i="2"/>
  <c r="I123" i="2"/>
  <c r="E123" i="2"/>
  <c r="D123" i="2" s="1"/>
  <c r="F121" i="2" l="1"/>
  <c r="I122" i="2" l="1"/>
  <c r="I121" i="2"/>
  <c r="E121" i="2"/>
  <c r="D121" i="2" s="1"/>
  <c r="D120" i="2" s="1"/>
  <c r="F120" i="2" l="1"/>
  <c r="I119" i="2"/>
  <c r="I118" i="2"/>
  <c r="F118" i="2"/>
  <c r="F117" i="2" s="1"/>
  <c r="E118" i="2"/>
  <c r="D118" i="2" l="1"/>
  <c r="D117" i="2" s="1"/>
  <c r="F113" i="2"/>
  <c r="E113" i="2"/>
  <c r="I116" i="2"/>
  <c r="I115" i="2"/>
  <c r="I114" i="2"/>
  <c r="I113" i="2"/>
  <c r="D113" i="2" l="1"/>
  <c r="D112" i="2" s="1"/>
  <c r="F112" i="2"/>
  <c r="D29" i="2"/>
  <c r="F57" i="2" l="1"/>
  <c r="D70" i="2"/>
  <c r="I70" i="2"/>
  <c r="I71" i="2" s="1"/>
  <c r="D32" i="2" l="1"/>
  <c r="D24" i="2" l="1"/>
  <c r="D18" i="2"/>
  <c r="D30" i="2" l="1"/>
  <c r="D12" i="3" l="1"/>
  <c r="E12" i="3"/>
  <c r="E11" i="3" s="1"/>
  <c r="E10" i="3" s="1"/>
  <c r="D11" i="3"/>
  <c r="D10" i="3" s="1"/>
  <c r="D8" i="3"/>
  <c r="D7" i="3" s="1"/>
  <c r="D6" i="3" s="1"/>
  <c r="E8" i="3"/>
  <c r="E7" i="3" s="1"/>
  <c r="E6" i="3" s="1"/>
  <c r="C8" i="3"/>
  <c r="C12" i="3"/>
  <c r="C11" i="3" s="1"/>
  <c r="C10" i="3" s="1"/>
  <c r="C7" i="3"/>
  <c r="C6" i="3" s="1"/>
  <c r="E5" i="3" l="1"/>
  <c r="D5" i="3"/>
  <c r="C5" i="3"/>
  <c r="E41" i="2" l="1"/>
  <c r="D45" i="2"/>
  <c r="F44" i="2"/>
  <c r="D44" i="2" s="1"/>
  <c r="E145" i="2"/>
  <c r="C4" i="2" s="1"/>
  <c r="D111" i="2"/>
  <c r="I110" i="2"/>
  <c r="I111" i="2" s="1"/>
  <c r="D110" i="2"/>
  <c r="D109" i="2"/>
  <c r="D108" i="2"/>
  <c r="D107" i="2"/>
  <c r="D106" i="2"/>
  <c r="I105" i="2"/>
  <c r="I106" i="2" s="1"/>
  <c r="I107" i="2" s="1"/>
  <c r="I108" i="2" s="1"/>
  <c r="I109" i="2" s="1"/>
  <c r="D105" i="2"/>
  <c r="D104" i="2"/>
  <c r="D103" i="2"/>
  <c r="D102" i="2"/>
  <c r="D101" i="2"/>
  <c r="D100" i="2"/>
  <c r="D99" i="2"/>
  <c r="D98" i="2"/>
  <c r="D97" i="2"/>
  <c r="D96" i="2"/>
  <c r="F95" i="2"/>
  <c r="F91" i="2" s="1"/>
  <c r="E95" i="2"/>
  <c r="D94" i="2"/>
  <c r="I93" i="2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E93" i="2"/>
  <c r="D93" i="2" s="1"/>
  <c r="D92" i="2"/>
  <c r="I91" i="2"/>
  <c r="I92" i="2" s="1"/>
  <c r="D90" i="2"/>
  <c r="D89" i="2" s="1"/>
  <c r="E89" i="2"/>
  <c r="D88" i="2"/>
  <c r="D87" i="2"/>
  <c r="D86" i="2"/>
  <c r="D85" i="2"/>
  <c r="D84" i="2"/>
  <c r="I83" i="2"/>
  <c r="I84" i="2" s="1"/>
  <c r="I85" i="2" s="1"/>
  <c r="I86" i="2" s="1"/>
  <c r="I87" i="2" s="1"/>
  <c r="I88" i="2" s="1"/>
  <c r="I89" i="2" s="1"/>
  <c r="I90" i="2" s="1"/>
  <c r="F83" i="2"/>
  <c r="F55" i="2" s="1"/>
  <c r="E83" i="2"/>
  <c r="I82" i="2"/>
  <c r="D81" i="2"/>
  <c r="I72" i="2"/>
  <c r="I73" i="2" s="1"/>
  <c r="I74" i="2" s="1"/>
  <c r="I79" i="2" s="1"/>
  <c r="I80" i="2" s="1"/>
  <c r="I81" i="2" s="1"/>
  <c r="D72" i="2"/>
  <c r="I63" i="2"/>
  <c r="I64" i="2" s="1"/>
  <c r="I69" i="2" s="1"/>
  <c r="D63" i="2"/>
  <c r="D59" i="2"/>
  <c r="D58" i="2"/>
  <c r="E57" i="2"/>
  <c r="D54" i="2"/>
  <c r="D53" i="2"/>
  <c r="D52" i="2"/>
  <c r="E51" i="2"/>
  <c r="D50" i="2"/>
  <c r="I49" i="2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D49" i="2"/>
  <c r="I48" i="2"/>
  <c r="D48" i="2"/>
  <c r="I47" i="2"/>
  <c r="F47" i="2"/>
  <c r="F46" i="2"/>
  <c r="F42" i="2"/>
  <c r="I40" i="2"/>
  <c r="I41" i="2" s="1"/>
  <c r="I42" i="2" s="1"/>
  <c r="I43" i="2" s="1"/>
  <c r="I46" i="2" s="1"/>
  <c r="F40" i="2"/>
  <c r="I39" i="2"/>
  <c r="F39" i="2"/>
  <c r="I38" i="2"/>
  <c r="F38" i="2"/>
  <c r="I36" i="2"/>
  <c r="I37" i="2" s="1"/>
  <c r="F36" i="2"/>
  <c r="F35" i="2"/>
  <c r="I34" i="2"/>
  <c r="I35" i="2" s="1"/>
  <c r="F34" i="2"/>
  <c r="I31" i="2"/>
  <c r="I32" i="2" s="1"/>
  <c r="I33" i="2" s="1"/>
  <c r="F31" i="2"/>
  <c r="F28" i="2"/>
  <c r="D27" i="2"/>
  <c r="D26" i="2"/>
  <c r="F25" i="2"/>
  <c r="D23" i="2"/>
  <c r="F22" i="2"/>
  <c r="I21" i="2"/>
  <c r="I22" i="2" s="1"/>
  <c r="I23" i="2" s="1"/>
  <c r="I24" i="2" s="1"/>
  <c r="I25" i="2" s="1"/>
  <c r="I26" i="2" s="1"/>
  <c r="I27" i="2" s="1"/>
  <c r="I28" i="2" s="1"/>
  <c r="I29" i="2" s="1"/>
  <c r="I30" i="2" s="1"/>
  <c r="E21" i="2"/>
  <c r="D20" i="2"/>
  <c r="D19" i="2" s="1"/>
  <c r="I20" i="2"/>
  <c r="I19" i="2"/>
  <c r="F19" i="2"/>
  <c r="E19" i="2"/>
  <c r="I17" i="2"/>
  <c r="I18" i="2" s="1"/>
  <c r="D17" i="2"/>
  <c r="I16" i="2"/>
  <c r="D16" i="2"/>
  <c r="D15" i="2"/>
  <c r="D14" i="2"/>
  <c r="F13" i="2"/>
  <c r="E13" i="2"/>
  <c r="E91" i="2" l="1"/>
  <c r="F43" i="2"/>
  <c r="F41" i="2" s="1"/>
  <c r="D57" i="2"/>
  <c r="D21" i="2"/>
  <c r="E11" i="2"/>
  <c r="D51" i="2"/>
  <c r="E55" i="2"/>
  <c r="D95" i="2"/>
  <c r="D91" i="2" s="1"/>
  <c r="F21" i="2"/>
  <c r="D83" i="2"/>
  <c r="D13" i="2"/>
  <c r="D55" i="2" l="1"/>
  <c r="E10" i="2"/>
  <c r="E146" i="2" l="1"/>
  <c r="C3" i="2"/>
  <c r="I14" i="2"/>
  <c r="I15" i="2" s="1"/>
  <c r="F11" i="2"/>
  <c r="F10" i="2" s="1"/>
  <c r="D43" i="2"/>
  <c r="D41" i="2" l="1"/>
  <c r="D11" i="2" s="1"/>
  <c r="D10" i="2" s="1"/>
  <c r="D146" i="2" s="1"/>
  <c r="F146" i="2"/>
  <c r="C2" i="2"/>
  <c r="C5" i="2" s="1"/>
  <c r="I10" i="2" l="1"/>
  <c r="I11" i="2" s="1"/>
  <c r="I12" i="2" s="1"/>
  <c r="I13" i="2" s="1"/>
</calcChain>
</file>

<file path=xl/sharedStrings.xml><?xml version="1.0" encoding="utf-8"?>
<sst xmlns="http://schemas.openxmlformats.org/spreadsheetml/2006/main" count="258" uniqueCount="198">
  <si>
    <t>รวม 3 ประเด็นยุทธศาสตร์</t>
  </si>
  <si>
    <t>งบบริหารจัดการ</t>
  </si>
  <si>
    <t>อำเภอป่าโมก</t>
  </si>
  <si>
    <t>งานมหกรรมกลองนานาชาติ</t>
  </si>
  <si>
    <t>งานรำลึกประพาสต้นล้นเกล้ารัชกาลที่ 5</t>
  </si>
  <si>
    <t>งานเทศกาลกินผัดไทย ไหว้พระสมเด็จเกษไชโย</t>
  </si>
  <si>
    <t>อำเภอไชโย</t>
  </si>
  <si>
    <t>งานรำลึกสมเด็จพระพุฒาจารย์ (โต พรหมรังสี)</t>
  </si>
  <si>
    <t>อำเภอโพธิ์ทอง</t>
  </si>
  <si>
    <t>งานเทศกาลไหว้พระนอนวัดขุนอินทประมูล</t>
  </si>
  <si>
    <t>อำเภอสามโก้</t>
  </si>
  <si>
    <t>งานมหกรรมมะม่วงส่งออกและของดีอำเภอสามโก้</t>
  </si>
  <si>
    <t>งานมหกรรมลิเก</t>
  </si>
  <si>
    <t>อำเภอวิเศษชัยชาญ</t>
  </si>
  <si>
    <t xml:space="preserve">งานรำลึกวีรชนแขวงเมืองวิเศษไชยชาญ </t>
  </si>
  <si>
    <t>อำเภอแสวงหา</t>
  </si>
  <si>
    <t xml:space="preserve">งานสดุดีวีรชนคนแสวงหา </t>
  </si>
  <si>
    <t xml:space="preserve">งานเกษตรและของดีเมืองอ่างทอง </t>
  </si>
  <si>
    <t xml:space="preserve">งานมหกรรมกินกุ้งใหญ่ กินไข่นกกระทา กินผักปลาปลอดสารพิษ  </t>
  </si>
  <si>
    <t xml:space="preserve">งานสดุดีวีรชนพันท้ายนรสิงห์ </t>
  </si>
  <si>
    <t xml:space="preserve">งานรำลึกสมเด็จพระนเรศวรมหาราช  </t>
  </si>
  <si>
    <t>งานรำลึกรัชกาลที่ 9</t>
  </si>
  <si>
    <t>งานรำลึกวีรชนคนถูกลืม ขุนรองปลัดชู</t>
  </si>
  <si>
    <t>งานแข่งขันเรือพาย</t>
  </si>
  <si>
    <t>กิจกรรมหลักที่ 2 การพัฒนาผลิตภัณฑ์และกิจกรรมการท่องเที่ยว</t>
  </si>
  <si>
    <t>พัฒนาเครือข่ายการท่องเที่ยวชุมชนอย่างสร้างสรรค์</t>
  </si>
  <si>
    <t>กิจกรรมหลักที่ 1 พัฒนาศักยภาพบุคลากรด้านการท่องเที่ยว</t>
  </si>
  <si>
    <t>โครงการท่องเที่ยวเชิงวัฒนธรรมจังหวัดอ่างทอง</t>
  </si>
  <si>
    <t>กิจกรรมหลักที่ 4 พัฒนาช่องทางการตลาด</t>
  </si>
  <si>
    <t>พัฒนาศักยภาพผู้ประกอบการผลิตภัณฑ์ชุมชน</t>
  </si>
  <si>
    <t>ตรวจรับรองมาตรฐานพืชปลอดภัย</t>
  </si>
  <si>
    <t>กิจกรรมหลักที่ 2 พัฒนาศักยภาพบุคคลากรด้านการเกษตรและผู้ประกอบการ</t>
  </si>
  <si>
    <t xml:space="preserve"> (8) ปรับปรุงห้องน้ำ-ห้องส้วม </t>
  </si>
  <si>
    <t xml:space="preserve"> (7) ปรับปรุงซ่อมแซมอาคารศูนย์ข้อมูลเกษตรกรรม </t>
  </si>
  <si>
    <t xml:space="preserve"> (5) เครื่องสูบน้ำ 4 จังหวะ ขนาด 7 แรงม้า พร้อมอุปกรณ์ </t>
  </si>
  <si>
    <t xml:space="preserve"> (4) เครื่องตัดหญ้าข้อเหวี่ยง 4 จังหวะ </t>
  </si>
  <si>
    <t xml:space="preserve"> (3) รถเข็นตัดหญ้าแบบมีกล่องเก็บ </t>
  </si>
  <si>
    <t xml:space="preserve">(2) รถแทรกเตอร์ชนิดขับเคลื่อน 4 ล้อ ขนาด 40 แรงม้า พร้อมอุปกรณ์ต่อพ่วงเครื่องตัดหญ้า </t>
  </si>
  <si>
    <t xml:space="preserve"> (1) ตู้เชื่อมไฟฟ้าแบบมีหูหิ้ว ขนาด 220 โวลต์ </t>
  </si>
  <si>
    <t xml:space="preserve"> (2) โรงเรือนเพาะชำโครงเหล็กคลุมตาข่าย </t>
  </si>
  <si>
    <t xml:space="preserve"> (1) ก่อสร้างโรงกรองน้ำดื่ม RO พร้อมวัสดุอุปกรณ์ </t>
  </si>
  <si>
    <t>ส่งเสริมและพัฒนาการเพาะเลี้ยงสัตว์น้ำจืดสู่มาตรฐาน (GAP)</t>
  </si>
  <si>
    <t>กิจกรรมหลักที่ 1 พัฒนาปัจจัยพื้นฐานผลิตภัณฑ์</t>
  </si>
  <si>
    <t>โครงการส่งเสริมและพัฒนาการผลิตสินค้าเกษตรและผลิตภัณฑ์ชุมชนสู่มาตรฐานสากล</t>
  </si>
  <si>
    <t>เพิ่มพื้นที่สีเขียวในจังหวัดอ่างทอง</t>
  </si>
  <si>
    <t>กิจกรรมหลักที่ 5 รักษาสมดุลธรรมชาติและสิ่งแวดล้อม</t>
  </si>
  <si>
    <t>โครงการชลประทานอ่างทอง</t>
  </si>
  <si>
    <t>แขวงทางหลวงอ่างทอง</t>
  </si>
  <si>
    <t>กิจกรรมหลักที่ 3 ปรับปรุงและพัฒนาโครงสร้างพื้นฐาน</t>
  </si>
  <si>
    <t>พอเพียงเพื่อพ่อ</t>
  </si>
  <si>
    <t>กิจกรรมหลักที่ 2 ส่งเสริมอาชีพ สร้างโอกาส สร้างรายได้ ของประชาชน</t>
  </si>
  <si>
    <t>ค่ายปรับเปลี่ยนพฤติกรรม (ศูนย์ขวัญแผ่นดิน)</t>
  </si>
  <si>
    <t>กิจกรรมหลักที่ 1 เสริมสร้างความปลอดภัยในชีวิตและทรัพย์สิน</t>
  </si>
  <si>
    <t>ประเด็นยุทธศาสตร์ที่ 1 พัฒนาเมืองน่าอยู่ สู่สังคมมั่นคง และเป็นสุข</t>
  </si>
  <si>
    <t>งบลงทุน</t>
  </si>
  <si>
    <t>งบดำเนินงาน</t>
  </si>
  <si>
    <t>รวม</t>
  </si>
  <si>
    <t>งบประมาณ (บาท)</t>
  </si>
  <si>
    <t>ประเด็นยุทธศาสตร์/
โครงการตามแผนพัฒนาจังหวัด</t>
  </si>
  <si>
    <t>โครงการตามแผนปฏิบัติราชการประจำปี พ.ศ. 2562 ของจังหวัดอ่างทอง</t>
  </si>
  <si>
    <t>ตำรวจภูธรจังหวัดอ่างทอง</t>
  </si>
  <si>
    <t xml:space="preserve">ก่อสร้างสะพานคอนกรีตเสริมเหล็ก หมู่ที่ 2 ตำบลตลาดกรวด อำเภอเมืองอ่างทอง จังหวัดอ่างทอง </t>
  </si>
  <si>
    <t>ก่อสร้างถนนคอนกรีตเสริมเหล็กพร้อมรางระบายน้ำคอนกรีตเสริมเหล็ก บริเวณที่ว่าการอำเภอโพธิ์ทอง อำเภอโพธิ์ทอง จังหวัดอ่างทอง</t>
  </si>
  <si>
    <t>หน่วยดำเนินการ</t>
  </si>
  <si>
    <t>โครงการส่งเสริมและพัฒนาจังหวัดอ่างทองให้เป็นเมืองน่าอยู่ 
สู่สังคมมั่นคง และเป็นสุข</t>
  </si>
  <si>
    <t>ป้องกันและแก้ไขปัญหายาเสพติด (No place For Drug)</t>
  </si>
  <si>
    <t>ขับเคลื่อนชมรม To be number one จังหวัดอ่างทอง</t>
  </si>
  <si>
    <t>ศอ.ปส.จ.อท.</t>
  </si>
  <si>
    <t>ค่ายปลูกจิตสำนึก พัฒนาศักยภาพคืนคนดีสู่สังคมอย่างยั่งยืน</t>
  </si>
  <si>
    <t>สนง.คุมประพฤติจังหวัด</t>
  </si>
  <si>
    <t>ป้องกันและแก้ไขปัญหายาเสพติดในสถานประกอบการ</t>
  </si>
  <si>
    <t>สนง.สวัสดิการและคุ้มครองแรงงานจังหวัดอ่างทอง</t>
  </si>
  <si>
    <t>สนง.พัฒนาชุมชนจังหวัด</t>
  </si>
  <si>
    <t>ก่อสร้างท่อระบายน้ำพร้อมคันหินทางเท้า จากแยกถนนเทศบาล 6 
ถึงถนนเทศบาล 1 ตำบลตลาดหลวง อำเภอเมืองอ่างทอง จังหวัดอ่างทอง</t>
  </si>
  <si>
    <t>อ.เมืองอ่างทอง</t>
  </si>
  <si>
    <t xml:space="preserve">ก่อสร้างถนนคอนกรีตเสริมเหล็กพร้อมขยายเขตไฟฟ้าสาธารณะและไฟส่องสว่าง บริเวณอาคารพิพิธภัณฑ์เรือนไทย หมู่ที่ 6 ตำบลไผ่ดำพัฒนา อำเภอวิเศษชัยชาญ จังหวัดอ่างทอง </t>
  </si>
  <si>
    <t>ก่อสร้างสะพานคอนกรีตเสริมเหล็ก หมู่ที่ 8 ตำบลศาลเจ้าโรงทอง 
อำเภอวิเศษชัยชาญ จังหวัดอ่างทอง</t>
  </si>
  <si>
    <t>อ.วิเศษชัยชาญ</t>
  </si>
  <si>
    <t>อ..โพธิ์ทอง</t>
  </si>
  <si>
    <t xml:space="preserve">ก่อสร้างถนนคอนกรีตเสริมเหล็ก หมู่ที่ 11 ตำบลรำมะสัก อำเภอโพธิ์ทอง เชื่อมต่อ หมู่ที่ 8 ตำบลวังน้ำเย็น และหมู่ที่ 9 ตำบลสีบัวทอง อำเภอแสวงหา จังหวัดอ่างทอง </t>
  </si>
  <si>
    <t xml:space="preserve">ปรับปรุงถนน คสล. โดยลาดยางแอสฟัลท์ติก หมู่ที่ 5 บริเวณถนนไปทาง
ศาลเจ้าแม่สายบัว ตำบลโรงช้าง อำเภอป่าโมก จังหวัดอ่างทอง </t>
  </si>
  <si>
    <t>อ.ไชโย</t>
  </si>
  <si>
    <t>ติดตั้งไฟฟ้าแสงสว่างทางหลวงหมายเลข 309 ตอนควบคุม 0202 
(ตอนแยกที่ดิน-ไชโย)</t>
  </si>
  <si>
    <t>กิจกรรมหลักที่ 4 บริหารจัดการน้ำแบบบูรณาการ</t>
  </si>
  <si>
    <t>ปรับปรุงคันป้องกันน้ำท่วมบริเวณชุมชนบ้านรอ ตำบลบางแก้ว ถึงประตูน้ำ
คลองบางแก้ว หมู่ที่ 10 ตำบลบ้านอิฐ อำเภอเมืองอ่างทอง จังหวัดอ่างทอง</t>
  </si>
  <si>
    <t>สนง.โยธาธิการและผังเมือง
จังหวัด</t>
  </si>
  <si>
    <t>ขุดลอกคลองบ้านลาดตาล ตำบลสาวรองไห้ อำเภอวิเศษชัยชาญ จังหวัดอ่างทอง</t>
  </si>
  <si>
    <t>โครงการชลประทาน</t>
  </si>
  <si>
    <t xml:space="preserve">งานขุดลอกหนองกระทุ่ม ตำบลบ่อแร่ อำเภอโพธิ์ทอง จังหวัดอ่างทอง </t>
  </si>
  <si>
    <t xml:space="preserve">ก่อสร้างระบบกระจายน้ำชนิดคูส่งน้ำดาดคอนกรีต เพื่อช่วยเหลือพื้นที่เกษตรกรรม หมู่ที่ 1 ตำบลรำมะสัก อำเภอโพธิ์ทอง จังหวัดอ่างทอง </t>
  </si>
  <si>
    <t>บริหารจัดการขยะและของเสียอันตรายอย่างมีส่วนร่วม</t>
  </si>
  <si>
    <t>สนง.ทรัพยากรธรรมชาติ
และสิ่งแวดล้อมจังหวัด</t>
  </si>
  <si>
    <t>ป้องกันและแก้ไขปัญหาคุณภาพน้ำในแหล่งน้ำธรรมชาติ</t>
  </si>
  <si>
    <t>ประเด็นยุทธศาสตร์ที่ 2 พัฒนาผลิตภัณฑ์สู่ระดับมาตรฐานสากล</t>
  </si>
  <si>
    <t>สนง.ประมงจังหวัด</t>
  </si>
  <si>
    <t>ส่งเสริมและพัฒนาฟาร์มตัวอย่างตามพระราชดำริในสมเด็จพระนางเจ้าสิริกิติ์ฯ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</si>
  <si>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>สนง.เกษตรและสหกรณ์จังหวัดอ่างทอง</t>
  </si>
  <si>
    <t>สนง.สาธารณสุขจังหวัด</t>
  </si>
  <si>
    <t>สนง.เกษตรจังหวัด</t>
  </si>
  <si>
    <t>ส่งเสริมและพัฒนาการแปรรูปและผลิตภัณฑ์สู่มาตรฐาน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</si>
  <si>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</si>
  <si>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</si>
  <si>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สนง.การท่องเที่ยวและกีฬาจังหวัด</t>
  </si>
  <si>
    <t xml:space="preserve"> - อำเภอสามโก้
 - อำเภอป่าโมก</t>
  </si>
  <si>
    <t>ที่ทำการปกครองจังหวัด</t>
  </si>
  <si>
    <t>สำนักงานประมงจังหวัด</t>
  </si>
  <si>
    <t>สนง.เกษตรและสหกรณ์จังหวัด</t>
  </si>
  <si>
    <t xml:space="preserve"> อำเภอไชโย</t>
  </si>
  <si>
    <t xml:space="preserve">ปรับปรุงถนนคอนกรีตเสริมเหล็ก โดยเสริมผิวแอสฟัลท์ติก ถนนเส้นวัดเชิงหวาย
- แยกหนองเจ็ดเส้น ตำบลหัวไผ่ อำเภอเมืองอ่างทอง จังหวัดอ่างทอง </t>
  </si>
  <si>
    <t>งบประมาณรวมทั้งสิ้น</t>
  </si>
  <si>
    <t>บาท</t>
  </si>
  <si>
    <t>ข้อมูล ณ วันที่ 8 สิงหาคม 2561</t>
  </si>
  <si>
    <t xml:space="preserve"> (3) ก่อสร้างผิวทางพาราแอสฟัลต์คอนกรีต </t>
  </si>
  <si>
    <t xml:space="preserve">ส่งเสริมและพัฒนาฟาร์มตัวอย่างตามพระราชดำริในสมเด็จพระนางเจ้าสิริกิติ์ ฯ พระบรมราชินีนาถ หนองระหารจีน ตำบลบ้านอิฐ อำเภอเมืองอ่างทอง 
จังหวัดอ่างทอง </t>
  </si>
  <si>
    <t>ส่งเสริมและพัฒนาพื้นที่แก้มลิงหนองเจ็ดเส้น อันเนื่องมาจากพระราชดำริ 
ตำบลหัวไผ่ อำเภอเมืองอ่างทอง ตำบลสายทอง อำเภอป่าโมก จังหวัดอ่างทอง</t>
  </si>
  <si>
    <t xml:space="preserve"> (6) ปรับปรุงโรงเรือนเพาะเห็ด</t>
  </si>
  <si>
    <t xml:space="preserve">กิจกรรมหลักที่ 3 ยกระดับคุณภาพสินค้าการเกษตรและการแปรรูป
</t>
  </si>
  <si>
    <t xml:space="preserve">ก่อสร้างระบบกระจายน้ำชนิดคูส่งน้ำดาดคอนกรีตเพื่อช่วยเหลือพื้นที่เกษตรกรรม 
หมู่ที่ 2 ตำบลรำมะสัก อำเภอโพธิ์ทอง จังหวัดอ่างทอง </t>
  </si>
  <si>
    <t>ปรับปรุงเขื่อนป้องกันตลิ่งริมแม่น้ำเจ้าพระยา บริเวณตั้งแต่ประตูน้ำวัดสนามชัย 
ถึงคันดินของเทศบาล ตำบลตลาดหลวง อำเภอเมืองอ่างทอง จังหวัดอ่างทอง</t>
  </si>
  <si>
    <t xml:space="preserve"> - ก่อสร้างโรงสูบน้ำ</t>
  </si>
  <si>
    <t xml:space="preserve"> - เครื่องสูบน้ำแบบ Vertical turbine pump มีความสามารถสูบน้ำได้ไม่น้อยกว่า 600 ลบ.ม./ชั่วโมง 
ที่ HEAD 15 เมตร และตามคุณลักษณะทั่วไป จำนวน 3 ชุด</t>
  </si>
  <si>
    <t xml:space="preserve">ป้องกันและแก้ไขปัญหาอุทกภัย โดยการจัดหาพร้อมติดตั้งเครื่องสูบน้ำ
แบบ Vertical turbine pump
</t>
  </si>
  <si>
    <t xml:space="preserve">ก่อสร้างระบบประปาหมู่บ้านขนาดใหญ่ หมู่ที่ 5 ตำบลสายทอง อำเภอป่าโมก 
จังหวัดอ่างทอง </t>
  </si>
  <si>
    <t xml:space="preserve">ปรับปรุงถนน หมู่ที่ 1 ทางเข้าวัดทุ่ง เชื่อมต่อ ทล.309 โดยปูยางแอสฟัลท์ติกคอนกรีต ตำบลบางเสด็จ อำเภอป่าโมก จังหวัดอ่างทอง </t>
  </si>
  <si>
    <t xml:space="preserve">ก่อสร้างถนนคอนกรีตเสริมเหล็กถนนเลียบคลองโพธิ์ด้านทิศตะวันตก หมู่ที่ 2 
ตำบลเอกราช  อำเภอป่าโมก จังหวัดอ่างทอง </t>
  </si>
  <si>
    <t>ซ่อมสร้างถนนผิวจราจรแอสฟัลท์ติกคอนกรีตหน้าวัดชัยสิทธาราม - สายเอเชีย  
หมู่ที่ 2-5 ตำบลชัยฤทธิ์ อำเภอไชโย จังหวัดอ่างทอง</t>
  </si>
  <si>
    <t xml:space="preserve">ซ่อมสร้างผิวทางแอสฟัลท์ติกคอนกรีต สายทาง  อท.ถ. 01-023  
บ้านเพชร - บ้านพวงทอง อำเภอแสวงหา จังหวัดอ่างทอง </t>
  </si>
  <si>
    <t>ซ่อมสร้างผิวทางแอสฟัลท์ติกคอนกรีต สายทาง อท.ถ. 01-031 
บ้านพราน -  บ้านหนองจิก อำเภอแสวงหา จังหวัดอ่างทอง</t>
  </si>
  <si>
    <t>ซ่อมสร้างถนนคอนกรีตเสริมเหล็ก สายสุดเขตหมู่ที่ 2 ตำบลราษฎรพัฒนา 
อำเภอสามโก้ เชื่อมเขตติดต่อ ตำบลยี่ล้น อำเภอวิเศษชัยชาญ 
จังหวัดอ่างทอง</t>
  </si>
  <si>
    <t xml:space="preserve">ก่อสร้างถนนคอนกรีตเสริมเหล็ก หมู่ 11 ตำบลม่วงเตี้ย อำเภอวิเศษชัยชาญ 
เชื่อมต่อ หมู่ 1 ตำบลยางช้าย อำเภอโพธิ์ทอง จังหวัดอ่างทอง </t>
  </si>
  <si>
    <t xml:space="preserve">"จังหวัดอ่างทอง" </t>
  </si>
  <si>
    <t>ที่</t>
  </si>
  <si>
    <t>โครงการ/กิจกรรม</t>
  </si>
  <si>
    <t>หน่วยงาน
ดำเนินการ</t>
  </si>
  <si>
    <t>รวม 2 ประเด็นยุทธศาสตร์</t>
  </si>
  <si>
    <t>กิจกรรมหลัก พัฒนาฟื้นฟูแหล่งท่องเที่ยว</t>
  </si>
  <si>
    <t>สนง.โยธาธิการและ
ผังเมืองจังหวัดอ่างทอง</t>
  </si>
  <si>
    <t xml:space="preserve">โครงการเพิ่มศักยภาพการบริหารจัดการทรัพยากรน้ำแบบบูรณาการ 
กลุ่มจังหวัดภาคกลางตอนบน </t>
  </si>
  <si>
    <t xml:space="preserve">ก่อสร้างกำแพงดินรอบพิพิธภัณฑ์บ้านเรือนไทย ตำบลไผ่ดำพัฒนา อำเภอวิเศษชัยชาญ จังหวัดอ่างทอง </t>
  </si>
  <si>
    <t>ประเด็นยุทธศาสตร์ที่ 3 บริหารทรัพยากรน้ำและรักษามลภาวะสิ่งแวดล้อมที่มีคุณภาพ รวมทั้งสร้างมูลค่าเพิ่มจากผักตบชวาวัชพืช 
โดยใช้นวัตกรรม</t>
  </si>
  <si>
    <t>กิจกรรมหลัก ก่อสร้าง/ปรับปรุงระบบป้องกันน้ำท่วมพื้นที่ชุมชน/
เขื่อนป้องกันตลิ่ง</t>
  </si>
  <si>
    <t xml:space="preserve"> ก่อสร้างระบบป้องกันน้ำท่วมพื้นที่ชุมชนบริเวณริมคลองลำท่าแดง
ถึงถนนเทศบาล 16 อำเภอเมืองอ่างทอง จังหวัดอ่างทอง </t>
  </si>
  <si>
    <t xml:space="preserve">ก่อสร้างอาคารป้องกันตลิ่ง หน้าวัดวังน้ำเย็น ตำบลวังน้ำเย็น 
อำเภอแสวงหา จังหวัดอ่างทอง </t>
  </si>
  <si>
    <t>โครงการพัฒนาปรับปรุงสิ่งอำนวยความสะดวกความปลอดภัยและ
ฟื้นฟูแหล่งท่องเที่ยวประวัติศาสตร์ วัฒนธรรม และท่องเที่ยววิถีชุมชน
ลุ่มแม่น้ำเจ้าพระยาป่าสัก</t>
  </si>
  <si>
    <t>ประเด็นยุทธศาสตร์ที่ 2 ฟื้นฟูและยกระดับแหล่งท่องเที่ยว 
กิจกรรมท่องเที่ยวผลิตภัณฑ์ชุมชนและปรับปรุงสิ่งอำนวยความสะดวกความปลอดภัยให้ได้มาตรฐานสากลเพื่อสร้างความประทับใจ
แก่นักท่องเที่ยว</t>
  </si>
  <si>
    <t>งบประมาณรวม
(บาท)</t>
  </si>
  <si>
    <t>งบลงทุน
(บาท)</t>
  </si>
  <si>
    <t>งบดำเนินงาน
(บาท)</t>
  </si>
  <si>
    <t>โครงการพัฒนากลุ่มจังหวัดภาคกลางตอนบน  ประจำปีงบประมาณ พ.ศ. 2562</t>
  </si>
  <si>
    <t>อ.โพธิ์ทอง</t>
  </si>
  <si>
    <t xml:space="preserve">อ.เมืองอ่างทอง </t>
  </si>
  <si>
    <t>อ.สามโก้</t>
  </si>
  <si>
    <t xml:space="preserve">อ.ป่าโมก </t>
  </si>
  <si>
    <t>อ.แสวงหา</t>
  </si>
  <si>
    <t>ซ่อมแซมถนนคอนกรีตเสริมเหล็กปูทับด้วยแอสฟัลท์ติกคอนกรีต 
สายเลียบคลองบางปลากด หมู่ 4 ถึงหมู่ที่ 5  ตำบลเอกราช 
อำเภอป่าโมก จังหวัดอ่างทอง</t>
  </si>
  <si>
    <t>อ.ป่าโมก</t>
  </si>
  <si>
    <t xml:space="preserve">อ.วิเศษชัยชาญ </t>
  </si>
  <si>
    <t>ก่อสร้างระบบประปาหมู่บ้านแบบบาดาลขนาดใหญ่ หมู่ 6 ตำบลเทวราช 
อำเภอไชโย จังหวัดอ่างทอง</t>
  </si>
  <si>
    <t>การพัฒนาศักยภาพและเพิ่มขีดความสามารถให้แก่เกษตรกร/ผู้ประกอบการ
ผลิตภัณฑ์สินค้าปลอดภัย</t>
  </si>
  <si>
    <t>สนง.โยธาธิการและผังเมืองจังหวัดอ่างทอง</t>
  </si>
  <si>
    <t>สนับสนุนการดำเนินงานของศูนย์เรียนรู้การเพิ่มประสิทธิภาพการผลิตสินค้าเกษตร (ศพก.) เครือข่าย จังหวัดอ่างทอง</t>
  </si>
  <si>
    <t>สนับสนุนการดำเนินงานโรงเรียนเกษตรกร เพื่อให้เกษตรกรผลิตไม้ผลอย่างปลอดภัย</t>
  </si>
  <si>
    <t xml:space="preserve"> (1) ต่อเติมอาคารพลับพลาทรงงาน </t>
  </si>
  <si>
    <t xml:space="preserve"> (2) ปรับปรุงโรงเรือนผลิตต้นอ่อน</t>
  </si>
  <si>
    <t xml:space="preserve"> (3) ก่อสร้างบันไดท่าน้ำ </t>
  </si>
  <si>
    <t xml:space="preserve"> (4) ก่อสร้างโรงเรือนเพาะชำโครงเหล็กคลุมตาข่าย </t>
  </si>
  <si>
    <t xml:space="preserve"> (5) ก่อสร้างผิวทางพาราแอสฟัลต์คอนกรีต </t>
  </si>
  <si>
    <t xml:space="preserve"> (6) ก่อสร้างศาลาริมน้ำ </t>
  </si>
  <si>
    <t xml:space="preserve"> (1) ปรับปรุงอาคารเฉลิมพระเกียรติ 74 พรรษา สมเด็จพระนางเจ้าสิริกิติ์พระบรมราชินีนาถ 
หมู่ที่ 8 (หนองคลองล้น)  ตำบลโพสะ อำเภอเมืองอ่างทอง จังหวัดอ่างทอง</t>
  </si>
  <si>
    <t>โครงการปรับแผนการปฏิบัติงานและแผนการใช้จ่ายงบประมาณ (29 ส.ค. 2561)</t>
  </si>
  <si>
    <t>กิจกรรมหลักที่ 6 บริหารจัดการน้ำแบบบูรณาการ</t>
  </si>
  <si>
    <t>งานขุดลอกหนองคชบาล พร้อมเสริมคันดิน</t>
  </si>
  <si>
    <t>อาหารสดปลอดภัยไร้สารปนเปื้อนอันตราย</t>
  </si>
  <si>
    <t>โครงการปรับแผนการปฏิบัติงานและแผนการใช้จ่ายงบประมาณ (25 ธ.ค. 2561)</t>
  </si>
  <si>
    <t xml:space="preserve">ขุดลอกบึงอ้อ พร้อมเสริมคันดิน ตำบลบ้านอิฐ อำเภอเมืองอ่างทอง จังหวัดอ่างทอง 
</t>
  </si>
  <si>
    <t>ยกเลิกโครงการ</t>
  </si>
  <si>
    <t xml:space="preserve">งานขุดลอกหนองขโมย (ฝั่งตะวันออก) พร้อมเสริมคันดิน และอาคารประกอบ
</t>
  </si>
  <si>
    <t>ปรับปรุงซ่อมแซมถนนคอนกรีตเสริมเหล็ก สายบ้านท่าลอบ หมู่ที่ 6 ตำบลรำมะสัก 
อำเภอโพธิ์ทอง จังหวัดอ่างทอง</t>
  </si>
  <si>
    <t xml:space="preserve">ขุดลอกหนองสะแก พร้อมเสริมคันดิน ตำบลหลักฟ้า อำเภอไชโย จังหวัดอ่างทอง
</t>
  </si>
  <si>
    <t xml:space="preserve">ขุดลอกหนองคันไชยตำบลโคกพุทรา อำเภอโพธิ์ทอง จังหวัดอ่างทอง
</t>
  </si>
  <si>
    <t>โครงการเงินเหลือจ่าย (16 พฤษภาคม 2562)</t>
  </si>
  <si>
    <t>งานขุดลอกหนองสามง่ามเหนือ พร้อมเสริมคัดดิน</t>
  </si>
  <si>
    <t>งานขุดลอกหนองสามง่ามใต้ พร้อมเสริมคัดดิน</t>
  </si>
  <si>
    <t>โครงการเงินเหลือจ่าย (27 กรกฎาคม 2562)</t>
  </si>
  <si>
    <t>สำนักงานเกษตรและสหกรณ์</t>
  </si>
  <si>
    <t>กิจกรรมหลักที่ 1 พัฒนาปัจจัยพื้นฐาน</t>
  </si>
  <si>
    <t>การพัฒนาศักยภาพและเพิ่มขีดความสามารถให้แก่เกษตรกร/ผู้ประกอบการผลิตภัณฑ์สินค้าปลอดภัย</t>
  </si>
  <si>
    <t>ส่งเสริมและพัฒนาฟาร์มตัวอย่างตามพระราชดำริในสมเด็จพระนางเจ้าสิริกิติ์ฯ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
- ก่อสร้างโรงกรองน้ำดื่ม RO พร้อมวัสดุอุปกรณ์
(ค่าตอบแทนผู้ควบคุมงาน จำนวน 132 วัน วันละ 300 บาท)</t>
  </si>
  <si>
    <t>ข้อมูล ณ วันที่ 27 กรกฎาคม 2562</t>
  </si>
  <si>
    <t xml:space="preserve">งานรำลึกประพาสต้นล้นเกล้า รัชกาลที่ 5 </t>
  </si>
  <si>
    <t>รายการก่อสร้างถนนคอนกรีตเสริมเหล็ก พร้อมไฟฟ้าส่องสว่างบริเวณอาคารพิพิธภัณฑ์บ้านเรือนไทย หมู่ที่ 6 ตำบลไผ่ดำพัฒนา อำเภอวิเศษชัยชาญ จังหวัดอ่างทอง</t>
  </si>
  <si>
    <t>โครงการเงินเหลือจ่าย (26 สิงหาคม 2562)</t>
  </si>
  <si>
    <t>ก่อสร้างถนนคอนกรีตเสริมเหล็ก หมู่ที่ 11 ตำบลรำมะสัก อำเภอโพธิ์ทอง เชื่อมต่อ หมู่ที่ 8 ตำบลวังน้ำเย็น และหมู่ที่ 9 ตำบลสีบัวทอง อำเภอแสวงหา จังหวัดอ่างทอง (เพิ่มเติม)</t>
  </si>
  <si>
    <t>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 
- บริหารจัดการโครงการฯ จ้างเหมาซ่อมแซมระบบไฟฟ้าภายในอาคารเอนกประสงค์</t>
  </si>
  <si>
    <t xml:space="preserve">กิจกรรมหลักที่ 1 ส่งเสริมและพัฒนาการผลิตสินค้าเกษตรและผลิตภัณฑ์ชุมชนสู่มาตรฐานสากล </t>
  </si>
  <si>
    <t>อนุรักษ์ทรัพยากรประมงและเพิ่มผลผลิต</t>
  </si>
  <si>
    <t>โครงการเงินเหลือจ่าย (24 กันยายน 2562)</t>
  </si>
  <si>
    <t>ส่งเสริมและพัฒนาฟาร์มตัวอย่างตามพระราชดำริ ในสมเด็จพระนางเจ้าสิริกิติ์ พระบรมราชินีนาถ ตำบลสีบัวทอง อำเภอแสวงหา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</si>
</sst>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0066FF"/>
      <name val="TH SarabunPSK"/>
      <family val="2"/>
    </font>
    <font>
      <b/>
      <sz val="16"/>
      <color rgb="FF7030A0"/>
      <name val="TH SarabunPSK"/>
      <family val="2"/>
    </font>
    <font>
      <b/>
      <u val="double"/>
      <sz val="16"/>
      <color theme="1"/>
      <name val="TH SarabunPSK"/>
      <family val="2"/>
    </font>
    <font>
      <sz val="14"/>
      <color theme="1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ABE9FF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dotted">
        <color indexed="64"/>
      </bottom>
      <diagonal/>
    </border>
    <border>
      <left style="thin">
        <color theme="0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theme="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theme="0"/>
      </bottom>
      <diagonal/>
    </border>
    <border>
      <left style="thin">
        <color theme="0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hair">
        <color theme="0"/>
      </bottom>
      <diagonal/>
    </border>
    <border>
      <left style="thin">
        <color theme="0"/>
      </left>
      <right/>
      <top style="dotted">
        <color indexed="64"/>
      </top>
      <bottom style="hair">
        <color theme="0"/>
      </bottom>
      <diagonal/>
    </border>
    <border>
      <left/>
      <right style="thin">
        <color indexed="64"/>
      </right>
      <top style="dotted">
        <color indexed="64"/>
      </top>
      <bottom style="hair">
        <color theme="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0" fontId="9" fillId="0" borderId="0"/>
  </cellStyleXfs>
  <cellXfs count="325">
    <xf numFmtId="0" fontId="0" fillId="0" borderId="0" xfId="0"/>
    <xf numFmtId="0" fontId="2" fillId="0" borderId="0" xfId="0" applyNumberFormat="1" applyFon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1" fontId="4" fillId="4" borderId="9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top" wrapText="1"/>
    </xf>
    <xf numFmtId="1" fontId="2" fillId="4" borderId="4" xfId="0" applyNumberFormat="1" applyFont="1" applyFill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5" fillId="6" borderId="11" xfId="0" applyNumberFormat="1" applyFont="1" applyFill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top"/>
    </xf>
    <xf numFmtId="1" fontId="3" fillId="0" borderId="15" xfId="0" applyNumberFormat="1" applyFont="1" applyBorder="1" applyAlignment="1">
      <alignment horizontal="center" vertical="top"/>
    </xf>
    <xf numFmtId="1" fontId="3" fillId="0" borderId="17" xfId="0" applyNumberFormat="1" applyFont="1" applyBorder="1" applyAlignment="1">
      <alignment horizontal="center" vertical="top"/>
    </xf>
    <xf numFmtId="1" fontId="3" fillId="0" borderId="21" xfId="0" applyNumberFormat="1" applyFont="1" applyBorder="1" applyAlignment="1">
      <alignment horizontal="center" vertical="top"/>
    </xf>
    <xf numFmtId="1" fontId="3" fillId="0" borderId="21" xfId="0" applyNumberFormat="1" applyFont="1" applyBorder="1" applyAlignment="1">
      <alignment horizontal="center" vertical="top" wrapText="1"/>
    </xf>
    <xf numFmtId="1" fontId="2" fillId="0" borderId="22" xfId="0" applyNumberFormat="1" applyFont="1" applyBorder="1" applyAlignment="1">
      <alignment horizontal="center" vertical="top" wrapText="1"/>
    </xf>
    <xf numFmtId="1" fontId="2" fillId="8" borderId="11" xfId="0" applyNumberFormat="1" applyFont="1" applyFill="1" applyBorder="1" applyAlignment="1">
      <alignment horizontal="center" vertical="top" wrapText="1"/>
    </xf>
    <xf numFmtId="41" fontId="10" fillId="0" borderId="0" xfId="0" applyNumberFormat="1" applyFont="1" applyBorder="1" applyAlignment="1">
      <alignment wrapText="1"/>
    </xf>
    <xf numFmtId="41" fontId="11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wrapText="1"/>
    </xf>
    <xf numFmtId="41" fontId="10" fillId="0" borderId="5" xfId="0" applyNumberFormat="1" applyFont="1" applyBorder="1" applyAlignment="1">
      <alignment horizontal="center" vertical="center" wrapText="1"/>
    </xf>
    <xf numFmtId="41" fontId="13" fillId="0" borderId="5" xfId="0" applyNumberFormat="1" applyFont="1" applyBorder="1" applyAlignment="1">
      <alignment horizontal="center" vertical="center" wrapText="1"/>
    </xf>
    <xf numFmtId="41" fontId="10" fillId="2" borderId="1" xfId="0" applyNumberFormat="1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41" fontId="11" fillId="0" borderId="0" xfId="0" applyNumberFormat="1" applyFont="1" applyBorder="1" applyAlignment="1"/>
    <xf numFmtId="41" fontId="16" fillId="0" borderId="0" xfId="0" applyNumberFormat="1" applyFont="1" applyBorder="1" applyAlignment="1"/>
    <xf numFmtId="0" fontId="11" fillId="0" borderId="0" xfId="0" applyFont="1" applyBorder="1" applyAlignment="1"/>
    <xf numFmtId="41" fontId="13" fillId="9" borderId="1" xfId="0" applyNumberFormat="1" applyFont="1" applyFill="1" applyBorder="1" applyAlignment="1">
      <alignment horizontal="center" vertical="top"/>
    </xf>
    <xf numFmtId="0" fontId="17" fillId="9" borderId="1" xfId="0" applyNumberFormat="1" applyFont="1" applyFill="1" applyBorder="1" applyAlignment="1">
      <alignment horizontal="left" vertical="top"/>
    </xf>
    <xf numFmtId="41" fontId="11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vertical="top"/>
    </xf>
    <xf numFmtId="41" fontId="13" fillId="8" borderId="1" xfId="0" applyNumberFormat="1" applyFont="1" applyFill="1" applyBorder="1" applyAlignment="1">
      <alignment vertical="top"/>
    </xf>
    <xf numFmtId="41" fontId="10" fillId="8" borderId="1" xfId="0" applyNumberFormat="1" applyFont="1" applyFill="1" applyBorder="1" applyAlignment="1">
      <alignment vertical="top"/>
    </xf>
    <xf numFmtId="0" fontId="18" fillId="8" borderId="1" xfId="0" applyNumberFormat="1" applyFont="1" applyFill="1" applyBorder="1" applyAlignment="1">
      <alignment horizontal="left"/>
    </xf>
    <xf numFmtId="41" fontId="10" fillId="0" borderId="0" xfId="0" applyNumberFormat="1" applyFont="1" applyBorder="1" applyAlignment="1"/>
    <xf numFmtId="0" fontId="18" fillId="8" borderId="2" xfId="0" applyNumberFormat="1" applyFont="1" applyFill="1" applyBorder="1" applyAlignment="1">
      <alignment horizontal="left"/>
    </xf>
    <xf numFmtId="1" fontId="6" fillId="0" borderId="6" xfId="0" applyNumberFormat="1" applyFont="1" applyBorder="1" applyAlignment="1">
      <alignment horizontal="center" vertical="top" wrapText="1"/>
    </xf>
    <xf numFmtId="41" fontId="6" fillId="0" borderId="1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left" vertical="top"/>
    </xf>
    <xf numFmtId="41" fontId="6" fillId="0" borderId="0" xfId="0" applyNumberFormat="1" applyFont="1" applyBorder="1" applyAlignment="1">
      <alignment vertical="top"/>
    </xf>
    <xf numFmtId="41" fontId="6" fillId="0" borderId="0" xfId="0" applyNumberFormat="1" applyFont="1" applyBorder="1" applyAlignment="1"/>
    <xf numFmtId="0" fontId="6" fillId="0" borderId="0" xfId="0" applyFont="1" applyBorder="1" applyAlignment="1">
      <alignment vertical="top"/>
    </xf>
    <xf numFmtId="41" fontId="6" fillId="0" borderId="1" xfId="0" applyNumberFormat="1" applyFont="1" applyBorder="1" applyAlignment="1">
      <alignment horizontal="center" vertical="top" wrapText="1"/>
    </xf>
    <xf numFmtId="0" fontId="19" fillId="0" borderId="1" xfId="0" applyNumberFormat="1" applyFont="1" applyBorder="1" applyAlignment="1">
      <alignment horizontal="left" vertical="top" wrapText="1"/>
    </xf>
    <xf numFmtId="41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1" fontId="10" fillId="8" borderId="5" xfId="0" applyNumberFormat="1" applyFont="1" applyFill="1" applyBorder="1" applyAlignment="1">
      <alignment vertical="top"/>
    </xf>
    <xf numFmtId="41" fontId="13" fillId="8" borderId="7" xfId="0" applyNumberFormat="1" applyFont="1" applyFill="1" applyBorder="1" applyAlignment="1">
      <alignment vertical="top"/>
    </xf>
    <xf numFmtId="41" fontId="10" fillId="8" borderId="7" xfId="0" applyNumberFormat="1" applyFont="1" applyFill="1" applyBorder="1" applyAlignment="1">
      <alignment vertical="top"/>
    </xf>
    <xf numFmtId="0" fontId="15" fillId="8" borderId="5" xfId="0" applyNumberFormat="1" applyFont="1" applyFill="1" applyBorder="1" applyAlignment="1">
      <alignment vertical="top"/>
    </xf>
    <xf numFmtId="41" fontId="10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vertical="top"/>
    </xf>
    <xf numFmtId="1" fontId="11" fillId="0" borderId="22" xfId="0" applyNumberFormat="1" applyFont="1" applyBorder="1" applyAlignment="1">
      <alignment horizontal="center" vertical="top" wrapText="1"/>
    </xf>
    <xf numFmtId="41" fontId="11" fillId="0" borderId="1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left" vertical="top" wrapText="1"/>
    </xf>
    <xf numFmtId="41" fontId="11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1" fontId="10" fillId="8" borderId="4" xfId="0" applyNumberFormat="1" applyFont="1" applyFill="1" applyBorder="1" applyAlignment="1">
      <alignment horizontal="center" vertical="top" wrapText="1"/>
    </xf>
    <xf numFmtId="41" fontId="10" fillId="8" borderId="1" xfId="0" applyNumberFormat="1" applyFont="1" applyFill="1" applyBorder="1" applyAlignment="1">
      <alignment horizontal="center" vertical="top" wrapText="1"/>
    </xf>
    <xf numFmtId="41" fontId="13" fillId="8" borderId="1" xfId="0" applyNumberFormat="1" applyFont="1" applyFill="1" applyBorder="1" applyAlignment="1">
      <alignment horizontal="center" vertical="top" wrapText="1"/>
    </xf>
    <xf numFmtId="0" fontId="15" fillId="8" borderId="1" xfId="0" applyNumberFormat="1" applyFont="1" applyFill="1" applyBorder="1" applyAlignment="1">
      <alignment horizontal="left" vertical="top"/>
    </xf>
    <xf numFmtId="41" fontId="10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1" fontId="11" fillId="0" borderId="10" xfId="0" applyNumberFormat="1" applyFont="1" applyBorder="1" applyAlignment="1">
      <alignment horizontal="center" vertical="top" wrapText="1"/>
    </xf>
    <xf numFmtId="41" fontId="11" fillId="0" borderId="1" xfId="1" applyNumberFormat="1" applyFont="1" applyBorder="1" applyAlignment="1">
      <alignment horizontal="center" vertical="top" wrapText="1"/>
    </xf>
    <xf numFmtId="41" fontId="6" fillId="0" borderId="1" xfId="1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center" vertical="top" wrapText="1"/>
    </xf>
    <xf numFmtId="0" fontId="20" fillId="0" borderId="5" xfId="0" applyNumberFormat="1" applyFont="1" applyBorder="1" applyAlignment="1">
      <alignment horizontal="left" vertical="top" wrapText="1"/>
    </xf>
    <xf numFmtId="41" fontId="11" fillId="0" borderId="1" xfId="1" applyNumberFormat="1" applyFont="1" applyFill="1" applyBorder="1" applyAlignment="1">
      <alignment horizontal="center" vertical="top" wrapText="1"/>
    </xf>
    <xf numFmtId="0" fontId="18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41" fontId="10" fillId="8" borderId="5" xfId="1" applyNumberFormat="1" applyFont="1" applyFill="1" applyBorder="1" applyAlignment="1">
      <alignment horizontal="center" vertical="top" wrapText="1"/>
    </xf>
    <xf numFmtId="0" fontId="15" fillId="8" borderId="5" xfId="0" applyNumberFormat="1" applyFont="1" applyFill="1" applyBorder="1" applyAlignment="1">
      <alignment horizontal="left" vertical="top" wrapText="1"/>
    </xf>
    <xf numFmtId="41" fontId="6" fillId="0" borderId="1" xfId="1" applyNumberFormat="1" applyFont="1" applyFill="1" applyBorder="1" applyAlignment="1">
      <alignment horizontal="center" vertical="top" wrapText="1"/>
    </xf>
    <xf numFmtId="41" fontId="11" fillId="0" borderId="5" xfId="1" applyNumberFormat="1" applyFont="1" applyBorder="1" applyAlignment="1">
      <alignment horizontal="center" vertical="top" wrapText="1"/>
    </xf>
    <xf numFmtId="41" fontId="6" fillId="0" borderId="5" xfId="1" applyNumberFormat="1" applyFont="1" applyFill="1" applyBorder="1" applyAlignment="1">
      <alignment horizontal="center" vertical="top" wrapText="1"/>
    </xf>
    <xf numFmtId="41" fontId="10" fillId="8" borderId="1" xfId="1" applyNumberFormat="1" applyFont="1" applyFill="1" applyBorder="1" applyAlignment="1">
      <alignment horizontal="center" vertical="top" wrapText="1"/>
    </xf>
    <xf numFmtId="41" fontId="13" fillId="8" borderId="1" xfId="1" applyNumberFormat="1" applyFont="1" applyFill="1" applyBorder="1" applyAlignment="1">
      <alignment horizontal="center" vertical="top" wrapText="1"/>
    </xf>
    <xf numFmtId="0" fontId="18" fillId="8" borderId="1" xfId="0" applyNumberFormat="1" applyFont="1" applyFill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18" fillId="0" borderId="2" xfId="0" applyNumberFormat="1" applyFont="1" applyBorder="1" applyAlignment="1">
      <alignment horizontal="left" vertical="top" wrapText="1"/>
    </xf>
    <xf numFmtId="41" fontId="13" fillId="7" borderId="1" xfId="0" applyNumberFormat="1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1" fontId="13" fillId="6" borderId="1" xfId="0" applyNumberFormat="1" applyFont="1" applyFill="1" applyBorder="1" applyAlignment="1">
      <alignment horizontal="left" vertical="top" wrapText="1"/>
    </xf>
    <xf numFmtId="0" fontId="19" fillId="6" borderId="1" xfId="0" applyNumberFormat="1" applyFont="1" applyFill="1" applyBorder="1" applyAlignment="1">
      <alignment horizontal="left" vertical="top" wrapText="1"/>
    </xf>
    <xf numFmtId="41" fontId="6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41" fontId="6" fillId="0" borderId="1" xfId="0" applyNumberFormat="1" applyFont="1" applyBorder="1" applyAlignment="1">
      <alignment horizontal="left" vertical="top" wrapText="1"/>
    </xf>
    <xf numFmtId="41" fontId="6" fillId="0" borderId="18" xfId="0" applyNumberFormat="1" applyFont="1" applyBorder="1" applyAlignment="1">
      <alignment horizontal="left" vertical="top"/>
    </xf>
    <xf numFmtId="0" fontId="19" fillId="0" borderId="18" xfId="0" applyNumberFormat="1" applyFont="1" applyBorder="1" applyAlignment="1">
      <alignment horizontal="left" vertical="top" wrapText="1"/>
    </xf>
    <xf numFmtId="41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41" fontId="6" fillId="0" borderId="16" xfId="0" applyNumberFormat="1" applyFont="1" applyBorder="1" applyAlignment="1">
      <alignment horizontal="left" vertical="top"/>
    </xf>
    <xf numFmtId="41" fontId="18" fillId="0" borderId="16" xfId="0" applyNumberFormat="1" applyFont="1" applyBorder="1" applyAlignment="1">
      <alignment horizontal="left" vertical="top" wrapText="1"/>
    </xf>
    <xf numFmtId="0" fontId="19" fillId="0" borderId="16" xfId="0" applyNumberFormat="1" applyFont="1" applyBorder="1" applyAlignment="1">
      <alignment horizontal="left" vertical="top" wrapText="1"/>
    </xf>
    <xf numFmtId="41" fontId="6" fillId="0" borderId="5" xfId="0" applyNumberFormat="1" applyFont="1" applyBorder="1" applyAlignment="1">
      <alignment horizontal="left" vertical="top"/>
    </xf>
    <xf numFmtId="41" fontId="18" fillId="0" borderId="5" xfId="0" applyNumberFormat="1" applyFont="1" applyBorder="1" applyAlignment="1">
      <alignment horizontal="left" vertical="top" wrapText="1"/>
    </xf>
    <xf numFmtId="0" fontId="19" fillId="0" borderId="5" xfId="0" applyNumberFormat="1" applyFont="1" applyBorder="1" applyAlignment="1">
      <alignment horizontal="left" vertical="top" wrapText="1"/>
    </xf>
    <xf numFmtId="41" fontId="6" fillId="0" borderId="13" xfId="0" applyNumberFormat="1" applyFont="1" applyBorder="1" applyAlignment="1">
      <alignment horizontal="left" vertical="top"/>
    </xf>
    <xf numFmtId="41" fontId="18" fillId="0" borderId="13" xfId="0" applyNumberFormat="1" applyFont="1" applyBorder="1" applyAlignment="1">
      <alignment horizontal="left" vertical="top" wrapText="1"/>
    </xf>
    <xf numFmtId="0" fontId="19" fillId="0" borderId="13" xfId="0" applyNumberFormat="1" applyFont="1" applyBorder="1" applyAlignment="1">
      <alignment horizontal="left" vertical="top" wrapText="1"/>
    </xf>
    <xf numFmtId="41" fontId="13" fillId="6" borderId="1" xfId="0" applyNumberFormat="1" applyFont="1" applyFill="1" applyBorder="1" applyAlignment="1">
      <alignment horizontal="left" vertical="top"/>
    </xf>
    <xf numFmtId="0" fontId="17" fillId="6" borderId="1" xfId="0" applyNumberFormat="1" applyFont="1" applyFill="1" applyBorder="1" applyAlignment="1">
      <alignment horizontal="left" vertical="top" wrapText="1"/>
    </xf>
    <xf numFmtId="41" fontId="13" fillId="0" borderId="0" xfId="0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41" fontId="11" fillId="0" borderId="1" xfId="0" applyNumberFormat="1" applyFont="1" applyBorder="1" applyAlignment="1">
      <alignment horizontal="center" vertical="top" wrapText="1"/>
    </xf>
    <xf numFmtId="1" fontId="5" fillId="6" borderId="4" xfId="0" applyNumberFormat="1" applyFont="1" applyFill="1" applyBorder="1" applyAlignment="1">
      <alignment horizontal="center" vertical="top" wrapText="1"/>
    </xf>
    <xf numFmtId="41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41" fontId="13" fillId="6" borderId="2" xfId="0" applyNumberFormat="1" applyFont="1" applyFill="1" applyBorder="1" applyAlignment="1">
      <alignment horizontal="left" vertical="top" wrapText="1"/>
    </xf>
    <xf numFmtId="41" fontId="6" fillId="0" borderId="5" xfId="0" applyNumberFormat="1" applyFont="1" applyBorder="1" applyAlignment="1">
      <alignment horizontal="left" vertical="top" wrapText="1"/>
    </xf>
    <xf numFmtId="41" fontId="13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1" fontId="6" fillId="4" borderId="1" xfId="0" applyNumberFormat="1" applyFont="1" applyFill="1" applyBorder="1" applyAlignment="1">
      <alignment horizontal="left" vertical="top" wrapText="1"/>
    </xf>
    <xf numFmtId="41" fontId="13" fillId="4" borderId="1" xfId="0" applyNumberFormat="1" applyFont="1" applyFill="1" applyBorder="1" applyAlignment="1">
      <alignment wrapText="1"/>
    </xf>
    <xf numFmtId="41" fontId="10" fillId="4" borderId="1" xfId="0" applyNumberFormat="1" applyFont="1" applyFill="1" applyBorder="1" applyAlignment="1">
      <alignment wrapText="1"/>
    </xf>
    <xf numFmtId="0" fontId="15" fillId="4" borderId="1" xfId="0" applyNumberFormat="1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41" fontId="13" fillId="4" borderId="1" xfId="0" applyNumberFormat="1" applyFont="1" applyFill="1" applyBorder="1" applyAlignment="1">
      <alignment horizontal="center" vertical="top" wrapText="1"/>
    </xf>
    <xf numFmtId="41" fontId="10" fillId="4" borderId="1" xfId="0" applyNumberFormat="1" applyFont="1" applyFill="1" applyBorder="1" applyAlignment="1">
      <alignment horizontal="center" vertical="top" wrapText="1"/>
    </xf>
    <xf numFmtId="0" fontId="18" fillId="4" borderId="2" xfId="0" applyNumberFormat="1" applyFont="1" applyFill="1" applyBorder="1" applyAlignment="1">
      <alignment horizontal="left" vertical="top" wrapText="1"/>
    </xf>
    <xf numFmtId="41" fontId="10" fillId="4" borderId="1" xfId="0" applyNumberFormat="1" applyFont="1" applyFill="1" applyBorder="1" applyAlignment="1">
      <alignment vertical="top" wrapText="1"/>
    </xf>
    <xf numFmtId="41" fontId="13" fillId="4" borderId="1" xfId="0" applyNumberFormat="1" applyFont="1" applyFill="1" applyBorder="1" applyAlignment="1">
      <alignment vertical="top" wrapText="1"/>
    </xf>
    <xf numFmtId="0" fontId="15" fillId="4" borderId="2" xfId="0" applyNumberFormat="1" applyFont="1" applyFill="1" applyBorder="1" applyAlignment="1">
      <alignment horizontal="left" vertical="top" wrapText="1"/>
    </xf>
    <xf numFmtId="41" fontId="11" fillId="0" borderId="5" xfId="1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/>
    </xf>
    <xf numFmtId="41" fontId="10" fillId="3" borderId="1" xfId="0" applyNumberFormat="1" applyFont="1" applyFill="1" applyBorder="1" applyAlignment="1">
      <alignment vertical="top" wrapText="1"/>
    </xf>
    <xf numFmtId="41" fontId="13" fillId="3" borderId="1" xfId="0" applyNumberFormat="1" applyFont="1" applyFill="1" applyBorder="1" applyAlignment="1">
      <alignment vertical="top" wrapText="1"/>
    </xf>
    <xf numFmtId="41" fontId="15" fillId="3" borderId="1" xfId="0" applyNumberFormat="1" applyFont="1" applyFill="1" applyBorder="1" applyAlignment="1">
      <alignment wrapText="1"/>
    </xf>
    <xf numFmtId="41" fontId="6" fillId="0" borderId="0" xfId="0" applyNumberFormat="1" applyFont="1" applyBorder="1" applyAlignment="1">
      <alignment wrapText="1"/>
    </xf>
    <xf numFmtId="41" fontId="18" fillId="0" borderId="0" xfId="0" applyNumberFormat="1" applyFont="1" applyBorder="1" applyAlignment="1">
      <alignment wrapText="1"/>
    </xf>
    <xf numFmtId="41" fontId="13" fillId="9" borderId="1" xfId="0" applyNumberFormat="1" applyFont="1" applyFill="1" applyBorder="1" applyAlignment="1">
      <alignment horizontal="left" vertical="top"/>
    </xf>
    <xf numFmtId="41" fontId="10" fillId="8" borderId="1" xfId="0" applyNumberFormat="1" applyFont="1" applyFill="1" applyBorder="1" applyAlignment="1">
      <alignment horizontal="left" vertical="top"/>
    </xf>
    <xf numFmtId="1" fontId="11" fillId="0" borderId="28" xfId="0" applyNumberFormat="1" applyFont="1" applyBorder="1" applyAlignment="1">
      <alignment horizontal="center" vertical="top" wrapText="1"/>
    </xf>
    <xf numFmtId="0" fontId="13" fillId="6" borderId="4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right" wrapText="1"/>
    </xf>
    <xf numFmtId="41" fontId="22" fillId="0" borderId="0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right" wrapText="1"/>
    </xf>
    <xf numFmtId="41" fontId="23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right" wrapText="1"/>
    </xf>
    <xf numFmtId="41" fontId="24" fillId="0" borderId="0" xfId="0" applyNumberFormat="1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41" fontId="25" fillId="0" borderId="0" xfId="0" applyNumberFormat="1" applyFont="1" applyBorder="1" applyAlignment="1">
      <alignment horizontal="center" wrapText="1"/>
    </xf>
    <xf numFmtId="0" fontId="10" fillId="8" borderId="1" xfId="0" applyFont="1" applyFill="1" applyBorder="1" applyAlignment="1">
      <alignment vertical="top"/>
    </xf>
    <xf numFmtId="0" fontId="10" fillId="8" borderId="4" xfId="0" applyFont="1" applyFill="1" applyBorder="1" applyAlignment="1">
      <alignment horizontal="center" vertical="top"/>
    </xf>
    <xf numFmtId="0" fontId="11" fillId="8" borderId="4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vertical="top" wrapText="1"/>
    </xf>
    <xf numFmtId="41" fontId="11" fillId="0" borderId="19" xfId="1" applyNumberFormat="1" applyFont="1" applyFill="1" applyBorder="1" applyAlignment="1">
      <alignment horizontal="center" vertical="top" wrapText="1"/>
    </xf>
    <xf numFmtId="41" fontId="11" fillId="0" borderId="38" xfId="1" applyNumberFormat="1" applyFont="1" applyFill="1" applyBorder="1" applyAlignment="1">
      <alignment horizontal="center" vertical="top" wrapText="1"/>
    </xf>
    <xf numFmtId="0" fontId="20" fillId="0" borderId="38" xfId="0" applyNumberFormat="1" applyFont="1" applyBorder="1" applyAlignment="1">
      <alignment horizontal="left" vertical="top" wrapText="1"/>
    </xf>
    <xf numFmtId="41" fontId="6" fillId="0" borderId="19" xfId="1" applyNumberFormat="1" applyFont="1" applyFill="1" applyBorder="1" applyAlignment="1">
      <alignment horizontal="center" vertical="top" wrapText="1"/>
    </xf>
    <xf numFmtId="1" fontId="2" fillId="0" borderId="40" xfId="0" applyNumberFormat="1" applyFont="1" applyBorder="1" applyAlignment="1">
      <alignment horizontal="center" vertical="top" wrapText="1"/>
    </xf>
    <xf numFmtId="1" fontId="2" fillId="0" borderId="43" xfId="0" applyNumberFormat="1" applyFont="1" applyBorder="1" applyAlignment="1">
      <alignment horizontal="center" vertical="top" wrapText="1"/>
    </xf>
    <xf numFmtId="41" fontId="18" fillId="0" borderId="41" xfId="1" applyNumberFormat="1" applyFont="1" applyFill="1" applyBorder="1" applyAlignment="1">
      <alignment horizontal="center" vertical="top" wrapText="1"/>
    </xf>
    <xf numFmtId="41" fontId="19" fillId="0" borderId="42" xfId="1" applyNumberFormat="1" applyFont="1" applyFill="1" applyBorder="1" applyAlignment="1">
      <alignment horizontal="center" vertical="top" wrapText="1"/>
    </xf>
    <xf numFmtId="41" fontId="18" fillId="0" borderId="42" xfId="1" applyNumberFormat="1" applyFont="1" applyFill="1" applyBorder="1" applyAlignment="1">
      <alignment horizontal="center" vertical="top" wrapText="1"/>
    </xf>
    <xf numFmtId="0" fontId="18" fillId="0" borderId="42" xfId="0" applyNumberFormat="1" applyFont="1" applyBorder="1" applyAlignment="1">
      <alignment horizontal="left" vertical="top" wrapText="1"/>
    </xf>
    <xf numFmtId="41" fontId="18" fillId="0" borderId="37" xfId="1" applyNumberFormat="1" applyFont="1" applyFill="1" applyBorder="1" applyAlignment="1">
      <alignment horizontal="center" vertical="top" wrapText="1"/>
    </xf>
    <xf numFmtId="41" fontId="19" fillId="0" borderId="5" xfId="1" applyNumberFormat="1" applyFont="1" applyFill="1" applyBorder="1" applyAlignment="1">
      <alignment horizontal="center" vertical="top" wrapText="1"/>
    </xf>
    <xf numFmtId="41" fontId="18" fillId="0" borderId="5" xfId="1" applyNumberFormat="1" applyFont="1" applyFill="1" applyBorder="1" applyAlignment="1">
      <alignment horizontal="center" vertical="top" wrapText="1"/>
    </xf>
    <xf numFmtId="0" fontId="21" fillId="0" borderId="2" xfId="0" applyNumberFormat="1" applyFont="1" applyBorder="1" applyAlignment="1">
      <alignment horizontal="left" vertical="top" wrapText="1"/>
    </xf>
    <xf numFmtId="1" fontId="3" fillId="0" borderId="48" xfId="0" applyNumberFormat="1" applyFont="1" applyBorder="1" applyAlignment="1">
      <alignment horizontal="center" vertical="top"/>
    </xf>
    <xf numFmtId="41" fontId="6" fillId="0" borderId="45" xfId="0" applyNumberFormat="1" applyFont="1" applyBorder="1" applyAlignment="1">
      <alignment horizontal="left" vertical="top"/>
    </xf>
    <xf numFmtId="41" fontId="18" fillId="0" borderId="45" xfId="0" applyNumberFormat="1" applyFont="1" applyBorder="1" applyAlignment="1">
      <alignment horizontal="left" vertical="top" wrapText="1"/>
    </xf>
    <xf numFmtId="0" fontId="19" fillId="0" borderId="45" xfId="0" applyNumberFormat="1" applyFont="1" applyBorder="1" applyAlignment="1">
      <alignment horizontal="left" vertical="top" wrapText="1"/>
    </xf>
    <xf numFmtId="0" fontId="11" fillId="0" borderId="0" xfId="9" applyFont="1" applyAlignment="1">
      <alignment vertical="top" wrapText="1"/>
    </xf>
    <xf numFmtId="0" fontId="10" fillId="0" borderId="0" xfId="9" applyFont="1" applyAlignment="1">
      <alignment horizontal="center" vertical="top" wrapText="1"/>
    </xf>
    <xf numFmtId="0" fontId="10" fillId="0" borderId="1" xfId="9" applyFont="1" applyFill="1" applyBorder="1" applyAlignment="1">
      <alignment horizontal="center" vertical="center" wrapText="1"/>
    </xf>
    <xf numFmtId="187" fontId="10" fillId="0" borderId="1" xfId="8" applyNumberFormat="1" applyFont="1" applyFill="1" applyBorder="1" applyAlignment="1">
      <alignment horizontal="center" vertical="center" wrapText="1"/>
    </xf>
    <xf numFmtId="0" fontId="11" fillId="0" borderId="0" xfId="9" applyFont="1" applyAlignment="1">
      <alignment vertical="center" wrapText="1"/>
    </xf>
    <xf numFmtId="187" fontId="10" fillId="11" borderId="1" xfId="8" applyNumberFormat="1" applyFont="1" applyFill="1" applyBorder="1" applyAlignment="1">
      <alignment horizontal="center" vertical="top" wrapText="1"/>
    </xf>
    <xf numFmtId="0" fontId="14" fillId="11" borderId="1" xfId="9" applyFont="1" applyFill="1" applyBorder="1" applyAlignment="1">
      <alignment horizontal="center" vertical="top" wrapText="1"/>
    </xf>
    <xf numFmtId="187" fontId="10" fillId="12" borderId="1" xfId="8" applyNumberFormat="1" applyFont="1" applyFill="1" applyBorder="1" applyAlignment="1">
      <alignment vertical="top" wrapText="1"/>
    </xf>
    <xf numFmtId="0" fontId="26" fillId="12" borderId="1" xfId="9" applyFont="1" applyFill="1" applyBorder="1" applyAlignment="1">
      <alignment vertical="top" wrapText="1"/>
    </xf>
    <xf numFmtId="187" fontId="10" fillId="13" borderId="1" xfId="8" applyNumberFormat="1" applyFont="1" applyFill="1" applyBorder="1" applyAlignment="1">
      <alignment vertical="top" wrapText="1"/>
    </xf>
    <xf numFmtId="0" fontId="26" fillId="13" borderId="1" xfId="9" applyFont="1" applyFill="1" applyBorder="1" applyAlignment="1">
      <alignment vertical="top" wrapText="1"/>
    </xf>
    <xf numFmtId="187" fontId="10" fillId="14" borderId="1" xfId="8" applyNumberFormat="1" applyFont="1" applyFill="1" applyBorder="1" applyAlignment="1">
      <alignment vertical="top" wrapText="1"/>
    </xf>
    <xf numFmtId="0" fontId="26" fillId="14" borderId="1" xfId="9" applyFont="1" applyFill="1" applyBorder="1" applyAlignment="1">
      <alignment vertical="top" wrapText="1"/>
    </xf>
    <xf numFmtId="0" fontId="11" fillId="10" borderId="4" xfId="9" applyFont="1" applyFill="1" applyBorder="1" applyAlignment="1">
      <alignment horizontal="center" vertical="top" wrapText="1"/>
    </xf>
    <xf numFmtId="0" fontId="26" fillId="10" borderId="1" xfId="9" applyFont="1" applyFill="1" applyBorder="1" applyAlignment="1">
      <alignment vertical="top" wrapText="1"/>
    </xf>
    <xf numFmtId="187" fontId="10" fillId="15" borderId="1" xfId="8" applyNumberFormat="1" applyFont="1" applyFill="1" applyBorder="1" applyAlignment="1">
      <alignment vertical="top" wrapText="1"/>
    </xf>
    <xf numFmtId="0" fontId="26" fillId="15" borderId="1" xfId="9" applyFont="1" applyFill="1" applyBorder="1" applyAlignment="1">
      <alignment vertical="top" wrapText="1"/>
    </xf>
    <xf numFmtId="187" fontId="10" fillId="16" borderId="1" xfId="8" applyNumberFormat="1" applyFont="1" applyFill="1" applyBorder="1" applyAlignment="1">
      <alignment vertical="top" wrapText="1"/>
    </xf>
    <xf numFmtId="0" fontId="26" fillId="16" borderId="1" xfId="9" applyFont="1" applyFill="1" applyBorder="1" applyAlignment="1">
      <alignment vertical="top" wrapText="1"/>
    </xf>
    <xf numFmtId="187" fontId="10" fillId="17" borderId="1" xfId="8" applyNumberFormat="1" applyFont="1" applyFill="1" applyBorder="1" applyAlignment="1">
      <alignment vertical="top" wrapText="1"/>
    </xf>
    <xf numFmtId="0" fontId="26" fillId="17" borderId="1" xfId="9" applyFont="1" applyFill="1" applyBorder="1" applyAlignment="1">
      <alignment vertical="top" wrapText="1"/>
    </xf>
    <xf numFmtId="0" fontId="26" fillId="0" borderId="1" xfId="9" applyFont="1" applyBorder="1" applyAlignment="1">
      <alignment vertical="top" wrapText="1"/>
    </xf>
    <xf numFmtId="0" fontId="11" fillId="0" borderId="2" xfId="9" applyFont="1" applyBorder="1" applyAlignment="1">
      <alignment vertical="top" wrapText="1"/>
    </xf>
    <xf numFmtId="187" fontId="11" fillId="0" borderId="0" xfId="8" applyNumberFormat="1" applyFont="1" applyAlignment="1">
      <alignment vertical="top" wrapText="1"/>
    </xf>
    <xf numFmtId="0" fontId="26" fillId="0" borderId="0" xfId="9" applyFont="1" applyAlignment="1">
      <alignment vertical="top" wrapText="1"/>
    </xf>
    <xf numFmtId="187" fontId="11" fillId="0" borderId="2" xfId="8" applyNumberFormat="1" applyFont="1" applyBorder="1" applyAlignment="1">
      <alignment vertical="top" wrapText="1"/>
    </xf>
    <xf numFmtId="0" fontId="11" fillId="0" borderId="4" xfId="9" applyFont="1" applyBorder="1" applyAlignment="1">
      <alignment horizontal="center" vertical="top" wrapText="1"/>
    </xf>
    <xf numFmtId="0" fontId="11" fillId="0" borderId="2" xfId="9" applyFont="1" applyBorder="1" applyAlignment="1">
      <alignment horizontal="left" vertical="top" wrapText="1"/>
    </xf>
    <xf numFmtId="1" fontId="3" fillId="0" borderId="6" xfId="0" applyNumberFormat="1" applyFont="1" applyBorder="1" applyAlignment="1">
      <alignment horizontal="center" vertical="top"/>
    </xf>
    <xf numFmtId="41" fontId="6" fillId="0" borderId="1" xfId="0" applyNumberFormat="1" applyFont="1" applyBorder="1" applyAlignment="1">
      <alignment horizontal="left" vertical="top"/>
    </xf>
    <xf numFmtId="41" fontId="10" fillId="0" borderId="0" xfId="0" applyNumberFormat="1" applyFont="1" applyBorder="1" applyAlignment="1">
      <alignment horizontal="center" wrapText="1"/>
    </xf>
    <xf numFmtId="1" fontId="11" fillId="0" borderId="6" xfId="0" applyNumberFormat="1" applyFont="1" applyFill="1" applyBorder="1" applyAlignment="1">
      <alignment horizontal="center" vertical="top" wrapText="1"/>
    </xf>
    <xf numFmtId="0" fontId="20" fillId="0" borderId="5" xfId="0" applyNumberFormat="1" applyFont="1" applyFill="1" applyBorder="1" applyAlignment="1">
      <alignment horizontal="left" vertical="top" wrapText="1"/>
    </xf>
    <xf numFmtId="41" fontId="11" fillId="0" borderId="0" xfId="0" applyNumberFormat="1" applyFont="1" applyFill="1" applyBorder="1" applyAlignment="1">
      <alignment vertical="top" wrapText="1"/>
    </xf>
    <xf numFmtId="41" fontId="16" fillId="0" borderId="0" xfId="0" applyNumberFormat="1" applyFont="1" applyFill="1" applyBorder="1" applyAlignment="1"/>
    <xf numFmtId="0" fontId="11" fillId="0" borderId="0" xfId="0" applyFont="1" applyFill="1" applyBorder="1" applyAlignment="1">
      <alignment vertical="top" wrapText="1"/>
    </xf>
    <xf numFmtId="41" fontId="13" fillId="4" borderId="1" xfId="0" applyNumberFormat="1" applyFont="1" applyFill="1" applyBorder="1" applyAlignment="1">
      <alignment horizontal="left" vertical="top" wrapText="1"/>
    </xf>
    <xf numFmtId="0" fontId="10" fillId="14" borderId="11" xfId="9" applyFont="1" applyFill="1" applyBorder="1" applyAlignment="1">
      <alignment horizontal="left" vertical="top" wrapText="1"/>
    </xf>
    <xf numFmtId="0" fontId="10" fillId="14" borderId="8" xfId="9" applyFont="1" applyFill="1" applyBorder="1" applyAlignment="1">
      <alignment horizontal="left" vertical="top" wrapText="1"/>
    </xf>
    <xf numFmtId="0" fontId="10" fillId="15" borderId="5" xfId="9" applyFont="1" applyFill="1" applyBorder="1" applyAlignment="1">
      <alignment horizontal="left" vertical="top" wrapText="1"/>
    </xf>
    <xf numFmtId="0" fontId="10" fillId="16" borderId="4" xfId="9" applyFont="1" applyFill="1" applyBorder="1" applyAlignment="1">
      <alignment horizontal="left" vertical="top" wrapText="1"/>
    </xf>
    <xf numFmtId="0" fontId="10" fillId="16" borderId="2" xfId="9" applyFont="1" applyFill="1" applyBorder="1" applyAlignment="1">
      <alignment horizontal="left" vertical="top" wrapText="1"/>
    </xf>
    <xf numFmtId="0" fontId="4" fillId="17" borderId="11" xfId="9" applyFont="1" applyFill="1" applyBorder="1" applyAlignment="1">
      <alignment horizontal="left" vertical="top" wrapText="1"/>
    </xf>
    <xf numFmtId="0" fontId="4" fillId="17" borderId="8" xfId="9" applyFont="1" applyFill="1" applyBorder="1" applyAlignment="1">
      <alignment horizontal="left" vertical="top" wrapText="1"/>
    </xf>
    <xf numFmtId="0" fontId="10" fillId="0" borderId="0" xfId="9" applyFont="1" applyAlignment="1">
      <alignment horizontal="center" vertical="top" wrapText="1"/>
    </xf>
    <xf numFmtId="0" fontId="12" fillId="0" borderId="12" xfId="9" applyFont="1" applyBorder="1" applyAlignment="1">
      <alignment horizontal="right" vertical="top" wrapText="1"/>
    </xf>
    <xf numFmtId="0" fontId="10" fillId="11" borderId="4" xfId="9" applyFont="1" applyFill="1" applyBorder="1" applyAlignment="1">
      <alignment horizontal="center" vertical="top" wrapText="1"/>
    </xf>
    <xf numFmtId="0" fontId="10" fillId="11" borderId="2" xfId="9" applyFont="1" applyFill="1" applyBorder="1" applyAlignment="1">
      <alignment horizontal="center" vertical="top" wrapText="1"/>
    </xf>
    <xf numFmtId="0" fontId="10" fillId="12" borderId="4" xfId="9" applyFont="1" applyFill="1" applyBorder="1" applyAlignment="1">
      <alignment horizontal="left" vertical="top" wrapText="1"/>
    </xf>
    <xf numFmtId="0" fontId="10" fillId="12" borderId="2" xfId="9" applyFont="1" applyFill="1" applyBorder="1" applyAlignment="1">
      <alignment horizontal="left" vertical="top" wrapText="1"/>
    </xf>
    <xf numFmtId="0" fontId="10" fillId="13" borderId="4" xfId="9" applyFont="1" applyFill="1" applyBorder="1" applyAlignment="1">
      <alignment horizontal="left" vertical="top" wrapText="1"/>
    </xf>
    <xf numFmtId="0" fontId="10" fillId="13" borderId="2" xfId="9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left" wrapText="1"/>
    </xf>
    <xf numFmtId="0" fontId="10" fillId="4" borderId="3" xfId="0" applyNumberFormat="1" applyFont="1" applyFill="1" applyBorder="1" applyAlignment="1">
      <alignment vertical="top"/>
    </xf>
    <xf numFmtId="0" fontId="10" fillId="4" borderId="2" xfId="0" applyNumberFormat="1" applyFont="1" applyFill="1" applyBorder="1" applyAlignment="1">
      <alignment vertical="top"/>
    </xf>
    <xf numFmtId="0" fontId="11" fillId="0" borderId="26" xfId="0" applyNumberFormat="1" applyFont="1" applyBorder="1" applyAlignment="1">
      <alignment vertical="top" wrapText="1"/>
    </xf>
    <xf numFmtId="0" fontId="11" fillId="0" borderId="2" xfId="0" applyNumberFormat="1" applyFont="1" applyBorder="1" applyAlignment="1">
      <alignment vertical="top" wrapText="1"/>
    </xf>
    <xf numFmtId="0" fontId="10" fillId="4" borderId="3" xfId="0" applyNumberFormat="1" applyFont="1" applyFill="1" applyBorder="1" applyAlignment="1">
      <alignment vertical="top" wrapText="1"/>
    </xf>
    <xf numFmtId="0" fontId="10" fillId="4" borderId="2" xfId="0" applyNumberFormat="1" applyFont="1" applyFill="1" applyBorder="1" applyAlignment="1">
      <alignment vertical="top" wrapText="1"/>
    </xf>
    <xf numFmtId="0" fontId="10" fillId="4" borderId="0" xfId="0" applyNumberFormat="1" applyFont="1" applyFill="1" applyBorder="1" applyAlignment="1">
      <alignment vertical="top"/>
    </xf>
    <xf numFmtId="0" fontId="18" fillId="0" borderId="30" xfId="0" applyNumberFormat="1" applyFont="1" applyBorder="1" applyAlignment="1">
      <alignment horizontal="left" vertical="top" wrapText="1"/>
    </xf>
    <xf numFmtId="0" fontId="18" fillId="0" borderId="31" xfId="0" applyNumberFormat="1" applyFont="1" applyBorder="1" applyAlignment="1">
      <alignment horizontal="left" vertical="top" wrapText="1"/>
    </xf>
    <xf numFmtId="0" fontId="18" fillId="0" borderId="32" xfId="0" applyNumberFormat="1" applyFont="1" applyBorder="1" applyAlignment="1">
      <alignment horizontal="left" vertical="top" wrapText="1"/>
    </xf>
    <xf numFmtId="0" fontId="18" fillId="0" borderId="33" xfId="0" applyNumberFormat="1" applyFont="1" applyBorder="1" applyAlignment="1">
      <alignment horizontal="left" vertical="top" wrapText="1"/>
    </xf>
    <xf numFmtId="0" fontId="6" fillId="0" borderId="29" xfId="0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left" vertical="top" wrapText="1"/>
    </xf>
    <xf numFmtId="0" fontId="18" fillId="0" borderId="49" xfId="0" applyNumberFormat="1" applyFont="1" applyBorder="1" applyAlignment="1">
      <alignment horizontal="left" vertical="top" wrapText="1"/>
    </xf>
    <xf numFmtId="0" fontId="18" fillId="0" borderId="50" xfId="0" applyNumberFormat="1" applyFont="1" applyBorder="1" applyAlignment="1">
      <alignment horizontal="left" vertical="top" wrapText="1"/>
    </xf>
    <xf numFmtId="0" fontId="18" fillId="0" borderId="46" xfId="0" applyNumberFormat="1" applyFont="1" applyBorder="1" applyAlignment="1">
      <alignment horizontal="left" vertical="top" wrapText="1"/>
    </xf>
    <xf numFmtId="0" fontId="18" fillId="0" borderId="47" xfId="0" applyNumberFormat="1" applyFont="1" applyBorder="1" applyAlignment="1">
      <alignment horizontal="left" vertical="top" wrapText="1"/>
    </xf>
    <xf numFmtId="0" fontId="6" fillId="0" borderId="26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13" fillId="6" borderId="3" xfId="0" applyNumberFormat="1" applyFont="1" applyFill="1" applyBorder="1" applyAlignment="1">
      <alignment horizontal="left" vertical="top" wrapText="1"/>
    </xf>
    <xf numFmtId="0" fontId="13" fillId="6" borderId="2" xfId="0" applyNumberFormat="1" applyFont="1" applyFill="1" applyBorder="1" applyAlignment="1">
      <alignment horizontal="left" vertical="top" wrapText="1"/>
    </xf>
    <xf numFmtId="0" fontId="11" fillId="0" borderId="26" xfId="0" applyNumberFormat="1" applyFont="1" applyBorder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0" fontId="6" fillId="0" borderId="26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26" xfId="0" applyNumberFormat="1" applyFont="1" applyBorder="1" applyAlignment="1">
      <alignment horizontal="left" vertical="top"/>
    </xf>
    <xf numFmtId="0" fontId="6" fillId="0" borderId="2" xfId="0" applyNumberFormat="1" applyFont="1" applyBorder="1" applyAlignment="1">
      <alignment horizontal="left" vertical="top"/>
    </xf>
    <xf numFmtId="0" fontId="10" fillId="3" borderId="4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6" borderId="3" xfId="0" applyNumberFormat="1" applyFont="1" applyFill="1" applyBorder="1" applyAlignment="1">
      <alignment horizontal="left" vertical="top"/>
    </xf>
    <xf numFmtId="0" fontId="5" fillId="6" borderId="2" xfId="0" applyNumberFormat="1" applyFont="1" applyFill="1" applyBorder="1" applyAlignment="1">
      <alignment horizontal="left" vertical="top"/>
    </xf>
    <xf numFmtId="0" fontId="13" fillId="5" borderId="4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6" fillId="0" borderId="26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10" fillId="4" borderId="4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1" fillId="0" borderId="3" xfId="0" applyNumberFormat="1" applyFont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top"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 wrapText="1"/>
    </xf>
    <xf numFmtId="0" fontId="10" fillId="8" borderId="3" xfId="0" applyNumberFormat="1" applyFont="1" applyFill="1" applyBorder="1" applyAlignment="1">
      <alignment horizontal="left" vertical="top" wrapText="1"/>
    </xf>
    <xf numFmtId="0" fontId="10" fillId="8" borderId="2" xfId="0" applyNumberFormat="1" applyFont="1" applyFill="1" applyBorder="1" applyAlignment="1">
      <alignment horizontal="left" vertical="top" wrapText="1"/>
    </xf>
    <xf numFmtId="0" fontId="11" fillId="0" borderId="27" xfId="0" applyNumberFormat="1" applyFont="1" applyBorder="1" applyAlignment="1">
      <alignment horizontal="left" vertical="top" wrapText="1"/>
    </xf>
    <xf numFmtId="0" fontId="11" fillId="0" borderId="8" xfId="0" applyNumberFormat="1" applyFont="1" applyBorder="1" applyAlignment="1">
      <alignment horizontal="left" vertical="top" wrapText="1"/>
    </xf>
    <xf numFmtId="0" fontId="4" fillId="8" borderId="3" xfId="0" applyNumberFormat="1" applyFont="1" applyFill="1" applyBorder="1" applyAlignment="1">
      <alignment horizontal="left" vertical="top" wrapText="1"/>
    </xf>
    <xf numFmtId="0" fontId="4" fillId="8" borderId="2" xfId="0" applyNumberFormat="1" applyFont="1" applyFill="1" applyBorder="1" applyAlignment="1">
      <alignment horizontal="left" vertical="top" wrapText="1"/>
    </xf>
    <xf numFmtId="0" fontId="11" fillId="0" borderId="35" xfId="0" applyNumberFormat="1" applyFont="1" applyBorder="1" applyAlignment="1">
      <alignment horizontal="left" vertical="top" wrapText="1"/>
    </xf>
    <xf numFmtId="0" fontId="11" fillId="0" borderId="36" xfId="0" applyNumberFormat="1" applyFont="1" applyBorder="1" applyAlignment="1">
      <alignment horizontal="left" vertical="top" wrapText="1"/>
    </xf>
    <xf numFmtId="0" fontId="18" fillId="0" borderId="44" xfId="0" applyNumberFormat="1" applyFont="1" applyBorder="1" applyAlignment="1">
      <alignment horizontal="left" vertical="top" wrapText="1"/>
    </xf>
    <xf numFmtId="0" fontId="18" fillId="0" borderId="39" xfId="0" applyNumberFormat="1" applyFont="1" applyBorder="1" applyAlignment="1">
      <alignment horizontal="left" vertical="top" wrapText="1"/>
    </xf>
    <xf numFmtId="0" fontId="18" fillId="0" borderId="34" xfId="0" applyNumberFormat="1" applyFont="1" applyBorder="1" applyAlignment="1">
      <alignment horizontal="left" vertical="top" wrapText="1"/>
    </xf>
    <xf numFmtId="0" fontId="18" fillId="0" borderId="7" xfId="0" applyNumberFormat="1" applyFont="1" applyBorder="1" applyAlignment="1">
      <alignment horizontal="left" vertical="top" wrapText="1"/>
    </xf>
    <xf numFmtId="0" fontId="11" fillId="0" borderId="26" xfId="0" applyNumberFormat="1" applyFont="1" applyFill="1" applyBorder="1" applyAlignment="1">
      <alignment horizontal="left"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41" fontId="16" fillId="0" borderId="4" xfId="1" applyNumberFormat="1" applyFont="1" applyFill="1" applyBorder="1" applyAlignment="1">
      <alignment horizontal="center" vertical="center" wrapText="1"/>
    </xf>
    <xf numFmtId="41" fontId="16" fillId="0" borderId="3" xfId="1" applyNumberFormat="1" applyFont="1" applyFill="1" applyBorder="1" applyAlignment="1">
      <alignment horizontal="center" vertical="center" wrapText="1"/>
    </xf>
    <xf numFmtId="41" fontId="16" fillId="0" borderId="2" xfId="1" applyNumberFormat="1" applyFont="1" applyFill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horizontal="right" wrapText="1"/>
    </xf>
    <xf numFmtId="0" fontId="14" fillId="0" borderId="19" xfId="0" applyNumberFormat="1" applyFont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top" wrapText="1"/>
    </xf>
    <xf numFmtId="0" fontId="10" fillId="8" borderId="3" xfId="0" applyFont="1" applyFill="1" applyBorder="1" applyAlignment="1">
      <alignment horizontal="left" vertical="top"/>
    </xf>
    <xf numFmtId="0" fontId="10" fillId="8" borderId="2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 wrapText="1"/>
    </xf>
    <xf numFmtId="41" fontId="10" fillId="0" borderId="11" xfId="0" applyNumberFormat="1" applyFont="1" applyBorder="1" applyAlignment="1">
      <alignment horizontal="center" vertical="center" wrapText="1"/>
    </xf>
    <xf numFmtId="41" fontId="10" fillId="0" borderId="23" xfId="0" applyNumberFormat="1" applyFont="1" applyBorder="1" applyAlignment="1">
      <alignment horizontal="center" vertical="center" wrapText="1"/>
    </xf>
    <xf numFmtId="41" fontId="10" fillId="0" borderId="8" xfId="0" applyNumberFormat="1" applyFont="1" applyBorder="1" applyAlignment="1">
      <alignment horizontal="center" vertical="center" wrapText="1"/>
    </xf>
    <xf numFmtId="41" fontId="10" fillId="0" borderId="9" xfId="0" applyNumberFormat="1" applyFont="1" applyBorder="1" applyAlignment="1">
      <alignment horizontal="center" vertical="center" wrapText="1"/>
    </xf>
    <xf numFmtId="41" fontId="10" fillId="0" borderId="12" xfId="0" applyNumberFormat="1" applyFont="1" applyBorder="1" applyAlignment="1">
      <alignment horizontal="center" vertical="center" wrapText="1"/>
    </xf>
    <xf numFmtId="41" fontId="10" fillId="0" borderId="7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left" vertical="top"/>
    </xf>
    <xf numFmtId="0" fontId="13" fillId="9" borderId="3" xfId="0" applyFont="1" applyFill="1" applyBorder="1" applyAlignment="1">
      <alignment horizontal="left" vertical="top"/>
    </xf>
    <xf numFmtId="0" fontId="13" fillId="9" borderId="2" xfId="0" applyFont="1" applyFill="1" applyBorder="1" applyAlignment="1">
      <alignment horizontal="left" vertical="top"/>
    </xf>
  </cellXfs>
  <cellStyles count="10">
    <cellStyle name="Comma 2 3" xfId="3"/>
    <cellStyle name="Comma 3" xfId="4"/>
    <cellStyle name="Normal 2" xfId="5"/>
    <cellStyle name="Normal 3" xfId="6"/>
    <cellStyle name="Normal 3 2" xfId="7"/>
    <cellStyle name="เครื่องหมายจุลภาค" xfId="1" builtinId="3"/>
    <cellStyle name="เครื่องหมายจุลภาค 2" xfId="8"/>
    <cellStyle name="ปกติ" xfId="0" builtinId="0"/>
    <cellStyle name="ปกติ 2" xfId="9"/>
    <cellStyle name="ปกติ 7" xfId="2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Layout" topLeftCell="A13" zoomScaleNormal="80" workbookViewId="0">
      <selection activeCell="C19" sqref="C19"/>
    </sheetView>
  </sheetViews>
  <sheetFormatPr defaultRowHeight="24" x14ac:dyDescent="0.2"/>
  <cols>
    <col min="1" max="1" width="3.125" style="175" customWidth="1"/>
    <col min="2" max="2" width="48.875" style="175" customWidth="1"/>
    <col min="3" max="3" width="13.625" style="198" customWidth="1"/>
    <col min="4" max="5" width="12.25" style="198" customWidth="1"/>
    <col min="6" max="6" width="15.75" style="199" customWidth="1"/>
    <col min="7" max="16384" width="9" style="175"/>
  </cols>
  <sheetData>
    <row r="1" spans="1:6" ht="20.25" customHeight="1" x14ac:dyDescent="0.2">
      <c r="A1" s="219" t="s">
        <v>148</v>
      </c>
      <c r="B1" s="219"/>
      <c r="C1" s="219"/>
      <c r="D1" s="219"/>
      <c r="E1" s="219"/>
      <c r="F1" s="219"/>
    </row>
    <row r="2" spans="1:6" ht="20.25" customHeight="1" x14ac:dyDescent="0.2">
      <c r="A2" s="219" t="s">
        <v>130</v>
      </c>
      <c r="B2" s="219"/>
      <c r="C2" s="219"/>
      <c r="D2" s="219"/>
      <c r="E2" s="219"/>
      <c r="F2" s="219"/>
    </row>
    <row r="3" spans="1:6" x14ac:dyDescent="0.2">
      <c r="A3" s="176"/>
      <c r="B3" s="176"/>
      <c r="C3" s="220" t="s">
        <v>111</v>
      </c>
      <c r="D3" s="220"/>
      <c r="E3" s="220"/>
      <c r="F3" s="220"/>
    </row>
    <row r="4" spans="1:6" s="179" customFormat="1" ht="48" x14ac:dyDescent="0.2">
      <c r="A4" s="177" t="s">
        <v>131</v>
      </c>
      <c r="B4" s="177" t="s">
        <v>132</v>
      </c>
      <c r="C4" s="178" t="s">
        <v>145</v>
      </c>
      <c r="D4" s="178" t="s">
        <v>146</v>
      </c>
      <c r="E4" s="178" t="s">
        <v>147</v>
      </c>
      <c r="F4" s="177" t="s">
        <v>133</v>
      </c>
    </row>
    <row r="5" spans="1:6" x14ac:dyDescent="0.2">
      <c r="A5" s="221" t="s">
        <v>134</v>
      </c>
      <c r="B5" s="222"/>
      <c r="C5" s="180">
        <f>C6+C10</f>
        <v>70979000</v>
      </c>
      <c r="D5" s="180">
        <f t="shared" ref="D5:E5" si="0">D6+D10</f>
        <v>70979000</v>
      </c>
      <c r="E5" s="180">
        <f t="shared" si="0"/>
        <v>0</v>
      </c>
      <c r="F5" s="181"/>
    </row>
    <row r="6" spans="1:6" ht="90" customHeight="1" x14ac:dyDescent="0.2">
      <c r="A6" s="223" t="s">
        <v>144</v>
      </c>
      <c r="B6" s="224"/>
      <c r="C6" s="182">
        <f t="shared" ref="C6:E7" si="1">C7</f>
        <v>8500000</v>
      </c>
      <c r="D6" s="182">
        <f t="shared" si="1"/>
        <v>8500000</v>
      </c>
      <c r="E6" s="182">
        <f t="shared" si="1"/>
        <v>0</v>
      </c>
      <c r="F6" s="183"/>
    </row>
    <row r="7" spans="1:6" ht="65.25" customHeight="1" x14ac:dyDescent="0.2">
      <c r="A7" s="225" t="s">
        <v>143</v>
      </c>
      <c r="B7" s="226"/>
      <c r="C7" s="184">
        <f t="shared" si="1"/>
        <v>8500000</v>
      </c>
      <c r="D7" s="184">
        <f t="shared" si="1"/>
        <v>8500000</v>
      </c>
      <c r="E7" s="184">
        <f t="shared" si="1"/>
        <v>0</v>
      </c>
      <c r="F7" s="185"/>
    </row>
    <row r="8" spans="1:6" x14ac:dyDescent="0.2">
      <c r="A8" s="212" t="s">
        <v>135</v>
      </c>
      <c r="B8" s="213"/>
      <c r="C8" s="186">
        <f>C9</f>
        <v>8500000</v>
      </c>
      <c r="D8" s="186">
        <f t="shared" ref="D8:E8" si="2">D9</f>
        <v>8500000</v>
      </c>
      <c r="E8" s="186">
        <f t="shared" si="2"/>
        <v>0</v>
      </c>
      <c r="F8" s="187"/>
    </row>
    <row r="9" spans="1:6" ht="48" x14ac:dyDescent="0.2">
      <c r="A9" s="188">
        <v>1</v>
      </c>
      <c r="B9" s="202" t="s">
        <v>138</v>
      </c>
      <c r="C9" s="200">
        <v>8500000</v>
      </c>
      <c r="D9" s="200">
        <v>8500000</v>
      </c>
      <c r="E9" s="200">
        <v>0</v>
      </c>
      <c r="F9" s="189" t="s">
        <v>13</v>
      </c>
    </row>
    <row r="10" spans="1:6" ht="67.5" customHeight="1" x14ac:dyDescent="0.2">
      <c r="A10" s="214" t="s">
        <v>139</v>
      </c>
      <c r="B10" s="214"/>
      <c r="C10" s="190">
        <f t="shared" ref="C10:E11" si="3">C11</f>
        <v>62479000</v>
      </c>
      <c r="D10" s="190">
        <f t="shared" si="3"/>
        <v>62479000</v>
      </c>
      <c r="E10" s="190">
        <f t="shared" si="3"/>
        <v>0</v>
      </c>
      <c r="F10" s="191"/>
    </row>
    <row r="11" spans="1:6" ht="45.75" customHeight="1" x14ac:dyDescent="0.2">
      <c r="A11" s="215" t="s">
        <v>137</v>
      </c>
      <c r="B11" s="216"/>
      <c r="C11" s="192">
        <f t="shared" si="3"/>
        <v>62479000</v>
      </c>
      <c r="D11" s="192">
        <f t="shared" si="3"/>
        <v>62479000</v>
      </c>
      <c r="E11" s="192">
        <f t="shared" si="3"/>
        <v>0</v>
      </c>
      <c r="F11" s="193"/>
    </row>
    <row r="12" spans="1:6" ht="45" customHeight="1" x14ac:dyDescent="0.2">
      <c r="A12" s="217" t="s">
        <v>140</v>
      </c>
      <c r="B12" s="218"/>
      <c r="C12" s="194">
        <f>C13+C14</f>
        <v>62479000</v>
      </c>
      <c r="D12" s="194">
        <f t="shared" ref="D12:E12" si="4">D13+D14</f>
        <v>62479000</v>
      </c>
      <c r="E12" s="194">
        <f t="shared" si="4"/>
        <v>0</v>
      </c>
      <c r="F12" s="195"/>
    </row>
    <row r="13" spans="1:6" ht="48" x14ac:dyDescent="0.2">
      <c r="A13" s="201">
        <v>1</v>
      </c>
      <c r="B13" s="197" t="s">
        <v>141</v>
      </c>
      <c r="C13" s="200">
        <v>37479000</v>
      </c>
      <c r="D13" s="200">
        <v>37479000</v>
      </c>
      <c r="E13" s="200">
        <v>0</v>
      </c>
      <c r="F13" s="196" t="s">
        <v>136</v>
      </c>
    </row>
    <row r="14" spans="1:6" ht="48" x14ac:dyDescent="0.2">
      <c r="A14" s="201">
        <v>2</v>
      </c>
      <c r="B14" s="197" t="s">
        <v>142</v>
      </c>
      <c r="C14" s="200">
        <v>25000000</v>
      </c>
      <c r="D14" s="200">
        <v>25000000</v>
      </c>
      <c r="E14" s="200">
        <v>0</v>
      </c>
      <c r="F14" s="196" t="s">
        <v>46</v>
      </c>
    </row>
  </sheetData>
  <mergeCells count="10">
    <mergeCell ref="A8:B8"/>
    <mergeCell ref="A10:B10"/>
    <mergeCell ref="A11:B11"/>
    <mergeCell ref="A12:B12"/>
    <mergeCell ref="A1:F1"/>
    <mergeCell ref="A2:F2"/>
    <mergeCell ref="C3:F3"/>
    <mergeCell ref="A5:B5"/>
    <mergeCell ref="A6:B6"/>
    <mergeCell ref="A7:B7"/>
  </mergeCells>
  <pageMargins left="0.30104166666666665" right="0.17708333333333334" top="0.6117424242424242" bottom="0.630859375" header="0.31496062992125984" footer="0.31496062992125984"/>
  <pageSetup paperSize="9" scale="85" orientation="portrait" r:id="rId1"/>
  <headerFooter>
    <oddFooter>&amp;C&amp;"TH SarabunPSK,ธรรมดา"&amp;Z&amp;F&amp;R&amp;"TH SarabunPSK,ธรรมดา"หน้าที่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view="pageBreakPreview" topLeftCell="A136" zoomScale="85" zoomScaleNormal="100" zoomScaleSheetLayoutView="85" zoomScalePageLayoutView="90" workbookViewId="0">
      <selection activeCell="B141" sqref="B141:C141"/>
    </sheetView>
  </sheetViews>
  <sheetFormatPr defaultRowHeight="24" x14ac:dyDescent="0.55000000000000004"/>
  <cols>
    <col min="1" max="1" width="2.875" style="142" bestFit="1" customWidth="1"/>
    <col min="2" max="2" width="47.25" style="1" customWidth="1"/>
    <col min="3" max="3" width="12.125" style="1" bestFit="1" customWidth="1"/>
    <col min="4" max="4" width="12.25" style="17" bestFit="1" customWidth="1"/>
    <col min="5" max="5" width="11.125" style="134" bestFit="1" customWidth="1"/>
    <col min="6" max="6" width="12.25" style="17" bestFit="1" customWidth="1"/>
    <col min="7" max="7" width="18.625" style="135" customWidth="1"/>
    <col min="8" max="8" width="14.5" style="17" hidden="1" customWidth="1"/>
    <col min="9" max="9" width="15.25" style="17" hidden="1" customWidth="1"/>
    <col min="10" max="10" width="11.875" style="18" bestFit="1" customWidth="1"/>
    <col min="11" max="16384" width="9" style="18"/>
  </cols>
  <sheetData>
    <row r="1" spans="1:10" ht="21" customHeight="1" x14ac:dyDescent="0.55000000000000004">
      <c r="A1" s="306" t="s">
        <v>59</v>
      </c>
      <c r="B1" s="306"/>
      <c r="C1" s="306"/>
      <c r="D1" s="306"/>
      <c r="E1" s="306"/>
      <c r="F1" s="306"/>
      <c r="G1" s="306"/>
      <c r="H1" s="16"/>
    </row>
    <row r="2" spans="1:10" ht="21" customHeight="1" x14ac:dyDescent="0.55000000000000004">
      <c r="A2" s="140"/>
      <c r="B2" s="143" t="s">
        <v>54</v>
      </c>
      <c r="C2" s="144">
        <f>F10</f>
        <v>147489400</v>
      </c>
      <c r="D2" s="145" t="s">
        <v>110</v>
      </c>
      <c r="E2" s="140"/>
      <c r="F2" s="140"/>
      <c r="G2" s="140"/>
      <c r="H2" s="16"/>
    </row>
    <row r="3" spans="1:10" ht="21" customHeight="1" x14ac:dyDescent="0.55000000000000004">
      <c r="A3" s="140"/>
      <c r="B3" s="146" t="s">
        <v>55</v>
      </c>
      <c r="C3" s="147">
        <f>E10</f>
        <v>26732700</v>
      </c>
      <c r="D3" s="148" t="s">
        <v>110</v>
      </c>
      <c r="E3" s="205"/>
      <c r="F3" s="140"/>
      <c r="G3" s="140"/>
      <c r="H3" s="16"/>
    </row>
    <row r="4" spans="1:10" ht="21" customHeight="1" x14ac:dyDescent="0.55000000000000004">
      <c r="A4" s="140"/>
      <c r="B4" s="149" t="s">
        <v>1</v>
      </c>
      <c r="C4" s="150">
        <f>E145</f>
        <v>8000000</v>
      </c>
      <c r="D4" s="151" t="s">
        <v>110</v>
      </c>
      <c r="E4" s="140"/>
      <c r="F4" s="140"/>
      <c r="G4" s="140"/>
      <c r="H4" s="16"/>
    </row>
    <row r="5" spans="1:10" x14ac:dyDescent="0.55000000000000004">
      <c r="A5" s="140"/>
      <c r="B5" s="141" t="s">
        <v>109</v>
      </c>
      <c r="C5" s="152">
        <f>SUM(C2:C4)</f>
        <v>182222100</v>
      </c>
      <c r="D5" s="140" t="s">
        <v>110</v>
      </c>
      <c r="E5" s="306"/>
      <c r="F5" s="306"/>
      <c r="G5" s="306"/>
      <c r="H5" s="16"/>
    </row>
    <row r="6" spans="1:10" x14ac:dyDescent="0.55000000000000004">
      <c r="A6" s="299" t="s">
        <v>188</v>
      </c>
      <c r="B6" s="299"/>
      <c r="C6" s="299"/>
      <c r="D6" s="299"/>
      <c r="E6" s="299"/>
      <c r="F6" s="299"/>
      <c r="G6" s="299"/>
    </row>
    <row r="7" spans="1:10" x14ac:dyDescent="0.55000000000000004">
      <c r="A7" s="313" t="s">
        <v>58</v>
      </c>
      <c r="B7" s="314"/>
      <c r="C7" s="315"/>
      <c r="D7" s="307" t="s">
        <v>57</v>
      </c>
      <c r="E7" s="308"/>
      <c r="F7" s="309"/>
      <c r="G7" s="300" t="s">
        <v>63</v>
      </c>
    </row>
    <row r="8" spans="1:10" x14ac:dyDescent="0.55000000000000004">
      <c r="A8" s="316"/>
      <c r="B8" s="317"/>
      <c r="C8" s="318"/>
      <c r="D8" s="310"/>
      <c r="E8" s="311"/>
      <c r="F8" s="312"/>
      <c r="G8" s="301"/>
    </row>
    <row r="9" spans="1:10" ht="27" customHeight="1" x14ac:dyDescent="0.55000000000000004">
      <c r="A9" s="319"/>
      <c r="B9" s="320"/>
      <c r="C9" s="321"/>
      <c r="D9" s="19" t="s">
        <v>56</v>
      </c>
      <c r="E9" s="20" t="s">
        <v>55</v>
      </c>
      <c r="F9" s="19" t="s">
        <v>54</v>
      </c>
      <c r="G9" s="302"/>
    </row>
    <row r="10" spans="1:10" s="26" customFormat="1" ht="26.25" customHeight="1" x14ac:dyDescent="0.55000000000000004">
      <c r="A10" s="260" t="s">
        <v>0</v>
      </c>
      <c r="B10" s="261"/>
      <c r="C10" s="262"/>
      <c r="D10" s="21">
        <f>D11+D55+D91</f>
        <v>167571100</v>
      </c>
      <c r="E10" s="22">
        <f>E11+E55+E91</f>
        <v>26732700</v>
      </c>
      <c r="F10" s="21">
        <f>F11+F55+F91</f>
        <v>147489400</v>
      </c>
      <c r="G10" s="23"/>
      <c r="H10" s="24">
        <v>193451600</v>
      </c>
      <c r="I10" s="25">
        <f>H10-D10</f>
        <v>25880500</v>
      </c>
      <c r="J10" s="24"/>
    </row>
    <row r="11" spans="1:10" s="30" customFormat="1" x14ac:dyDescent="0.55000000000000004">
      <c r="A11" s="322" t="s">
        <v>53</v>
      </c>
      <c r="B11" s="323"/>
      <c r="C11" s="324"/>
      <c r="D11" s="136">
        <f>D13+D19+D21+D41+D51</f>
        <v>127450800</v>
      </c>
      <c r="E11" s="27">
        <f>E13+E19+E21+E41+E51</f>
        <v>5774400</v>
      </c>
      <c r="F11" s="27">
        <f>F13+F19+F21+F41+F51</f>
        <v>121676400</v>
      </c>
      <c r="G11" s="28"/>
      <c r="H11" s="29"/>
      <c r="I11" s="25">
        <f>I10</f>
        <v>25880500</v>
      </c>
    </row>
    <row r="12" spans="1:10" s="26" customFormat="1" ht="48.75" customHeight="1" x14ac:dyDescent="0.55000000000000004">
      <c r="A12" s="303" t="s">
        <v>64</v>
      </c>
      <c r="B12" s="304"/>
      <c r="C12" s="305"/>
      <c r="D12" s="153"/>
      <c r="E12" s="31"/>
      <c r="F12" s="32"/>
      <c r="G12" s="33"/>
      <c r="H12" s="34"/>
      <c r="I12" s="25">
        <f>I11</f>
        <v>25880500</v>
      </c>
    </row>
    <row r="13" spans="1:10" s="26" customFormat="1" x14ac:dyDescent="0.55000000000000004">
      <c r="A13" s="155"/>
      <c r="B13" s="284" t="s">
        <v>52</v>
      </c>
      <c r="C13" s="285"/>
      <c r="D13" s="137">
        <f>SUM(D14:D18)</f>
        <v>2164000</v>
      </c>
      <c r="E13" s="31">
        <f>SUM(E14:E18)</f>
        <v>2164000</v>
      </c>
      <c r="F13" s="32">
        <f>SUM(F14:F18)</f>
        <v>0</v>
      </c>
      <c r="G13" s="35"/>
      <c r="H13" s="34"/>
      <c r="I13" s="25">
        <f>I12</f>
        <v>25880500</v>
      </c>
    </row>
    <row r="14" spans="1:10" s="41" customFormat="1" x14ac:dyDescent="0.55000000000000004">
      <c r="A14" s="36">
        <v>1</v>
      </c>
      <c r="B14" s="255" t="s">
        <v>65</v>
      </c>
      <c r="C14" s="256"/>
      <c r="D14" s="37">
        <f t="shared" ref="D14:D17" si="0">E14+F14</f>
        <v>509000</v>
      </c>
      <c r="E14" s="37">
        <v>509000</v>
      </c>
      <c r="F14" s="37">
        <v>0</v>
      </c>
      <c r="G14" s="38" t="s">
        <v>60</v>
      </c>
      <c r="H14" s="39"/>
      <c r="I14" s="40" t="e">
        <f>#REF!</f>
        <v>#REF!</v>
      </c>
    </row>
    <row r="15" spans="1:10" s="45" customFormat="1" ht="21" customHeight="1" x14ac:dyDescent="0.55000000000000004">
      <c r="A15" s="36">
        <v>2</v>
      </c>
      <c r="B15" s="253" t="s">
        <v>66</v>
      </c>
      <c r="C15" s="254"/>
      <c r="D15" s="37">
        <f t="shared" si="0"/>
        <v>629000</v>
      </c>
      <c r="E15" s="42">
        <v>629000</v>
      </c>
      <c r="F15" s="42">
        <v>0</v>
      </c>
      <c r="G15" s="70" t="s">
        <v>97</v>
      </c>
      <c r="H15" s="44"/>
      <c r="I15" s="40" t="e">
        <f t="shared" ref="I15:I18" si="1">I14</f>
        <v>#REF!</v>
      </c>
    </row>
    <row r="16" spans="1:10" s="45" customFormat="1" ht="21" customHeight="1" x14ac:dyDescent="0.55000000000000004">
      <c r="A16" s="36">
        <v>3</v>
      </c>
      <c r="B16" s="253" t="s">
        <v>51</v>
      </c>
      <c r="C16" s="254"/>
      <c r="D16" s="37">
        <f t="shared" si="0"/>
        <v>481000</v>
      </c>
      <c r="E16" s="42">
        <v>481000</v>
      </c>
      <c r="F16" s="42">
        <v>0</v>
      </c>
      <c r="G16" s="43" t="s">
        <v>67</v>
      </c>
      <c r="H16" s="44"/>
      <c r="I16" s="40" t="e">
        <f>#REF!</f>
        <v>#REF!</v>
      </c>
    </row>
    <row r="17" spans="1:9" s="41" customFormat="1" ht="21" customHeight="1" x14ac:dyDescent="0.55000000000000004">
      <c r="A17" s="36">
        <v>4</v>
      </c>
      <c r="B17" s="253" t="s">
        <v>68</v>
      </c>
      <c r="C17" s="254"/>
      <c r="D17" s="37">
        <f t="shared" si="0"/>
        <v>440000</v>
      </c>
      <c r="E17" s="37">
        <v>440000</v>
      </c>
      <c r="F17" s="37">
        <v>0</v>
      </c>
      <c r="G17" s="38" t="s">
        <v>69</v>
      </c>
      <c r="H17" s="39"/>
      <c r="I17" s="40" t="e">
        <f>#REF!</f>
        <v>#REF!</v>
      </c>
    </row>
    <row r="18" spans="1:9" s="41" customFormat="1" ht="31.5" customHeight="1" x14ac:dyDescent="0.55000000000000004">
      <c r="A18" s="36">
        <v>5</v>
      </c>
      <c r="B18" s="253" t="s">
        <v>70</v>
      </c>
      <c r="C18" s="254"/>
      <c r="D18" s="37">
        <f>E18+F18</f>
        <v>105000</v>
      </c>
      <c r="E18" s="42">
        <v>105000</v>
      </c>
      <c r="F18" s="42">
        <v>0</v>
      </c>
      <c r="G18" s="43" t="s">
        <v>71</v>
      </c>
      <c r="H18" s="39"/>
      <c r="I18" s="40" t="e">
        <f t="shared" si="1"/>
        <v>#REF!</v>
      </c>
    </row>
    <row r="19" spans="1:9" s="51" customFormat="1" x14ac:dyDescent="0.55000000000000004">
      <c r="A19" s="154"/>
      <c r="B19" s="284" t="s">
        <v>50</v>
      </c>
      <c r="C19" s="285"/>
      <c r="D19" s="46">
        <f>SUM(D20)</f>
        <v>2412000</v>
      </c>
      <c r="E19" s="47">
        <f>E20</f>
        <v>2412000</v>
      </c>
      <c r="F19" s="48">
        <f>F20</f>
        <v>0</v>
      </c>
      <c r="G19" s="49"/>
      <c r="H19" s="50"/>
      <c r="I19" s="25" t="e">
        <f>#REF!</f>
        <v>#REF!</v>
      </c>
    </row>
    <row r="20" spans="1:9" s="56" customFormat="1" x14ac:dyDescent="0.55000000000000004">
      <c r="A20" s="52">
        <v>1</v>
      </c>
      <c r="B20" s="297" t="s">
        <v>49</v>
      </c>
      <c r="C20" s="298"/>
      <c r="D20" s="53">
        <f>E20+F20</f>
        <v>2412000</v>
      </c>
      <c r="E20" s="37">
        <v>2412000</v>
      </c>
      <c r="F20" s="53">
        <v>0</v>
      </c>
      <c r="G20" s="54" t="s">
        <v>72</v>
      </c>
      <c r="H20" s="55"/>
      <c r="I20" s="25" t="e">
        <f>#REF!</f>
        <v>#REF!</v>
      </c>
    </row>
    <row r="21" spans="1:9" s="62" customFormat="1" x14ac:dyDescent="0.55000000000000004">
      <c r="A21" s="57"/>
      <c r="B21" s="284" t="s">
        <v>48</v>
      </c>
      <c r="C21" s="285"/>
      <c r="D21" s="58">
        <f>SUM(D22:D40)</f>
        <v>84431400</v>
      </c>
      <c r="E21" s="59">
        <f>SUM(E22:E40)</f>
        <v>0</v>
      </c>
      <c r="F21" s="58">
        <f>SUM(F22:F40)</f>
        <v>84431400</v>
      </c>
      <c r="G21" s="60"/>
      <c r="H21" s="61"/>
      <c r="I21" s="25" t="e">
        <f>#REF!</f>
        <v>#REF!</v>
      </c>
    </row>
    <row r="22" spans="1:9" s="56" customFormat="1" ht="42" customHeight="1" x14ac:dyDescent="0.55000000000000004">
      <c r="A22" s="63">
        <v>1</v>
      </c>
      <c r="B22" s="251" t="s">
        <v>73</v>
      </c>
      <c r="C22" s="252"/>
      <c r="D22" s="64">
        <v>2316000</v>
      </c>
      <c r="E22" s="65">
        <v>0</v>
      </c>
      <c r="F22" s="64">
        <f>D22</f>
        <v>2316000</v>
      </c>
      <c r="G22" s="66" t="s">
        <v>150</v>
      </c>
      <c r="H22" s="55"/>
      <c r="I22" s="25" t="e">
        <f>#REF!</f>
        <v>#REF!</v>
      </c>
    </row>
    <row r="23" spans="1:9" s="56" customFormat="1" ht="42" customHeight="1" x14ac:dyDescent="0.55000000000000004">
      <c r="A23" s="67">
        <v>2</v>
      </c>
      <c r="B23" s="251" t="s">
        <v>108</v>
      </c>
      <c r="C23" s="252"/>
      <c r="D23" s="64">
        <f>E23+F23</f>
        <v>2640000</v>
      </c>
      <c r="E23" s="65">
        <v>0</v>
      </c>
      <c r="F23" s="64">
        <v>2640000</v>
      </c>
      <c r="G23" s="66" t="s">
        <v>74</v>
      </c>
      <c r="H23" s="55"/>
      <c r="I23" s="25" t="e">
        <f t="shared" ref="I23:I74" si="2">I22</f>
        <v>#REF!</v>
      </c>
    </row>
    <row r="24" spans="1:9" s="56" customFormat="1" ht="42" customHeight="1" x14ac:dyDescent="0.55000000000000004">
      <c r="A24" s="63">
        <v>3</v>
      </c>
      <c r="B24" s="251" t="s">
        <v>61</v>
      </c>
      <c r="C24" s="252"/>
      <c r="D24" s="64">
        <f>E24+F24</f>
        <v>2500000</v>
      </c>
      <c r="E24" s="65">
        <v>0</v>
      </c>
      <c r="F24" s="64">
        <v>2500000</v>
      </c>
      <c r="G24" s="66" t="s">
        <v>74</v>
      </c>
      <c r="H24" s="55"/>
      <c r="I24" s="25" t="e">
        <f t="shared" si="2"/>
        <v>#REF!</v>
      </c>
    </row>
    <row r="25" spans="1:9" s="56" customFormat="1" ht="42" customHeight="1" x14ac:dyDescent="0.55000000000000004">
      <c r="A25" s="67">
        <v>4</v>
      </c>
      <c r="B25" s="251" t="s">
        <v>129</v>
      </c>
      <c r="C25" s="252"/>
      <c r="D25" s="64">
        <v>14000000</v>
      </c>
      <c r="E25" s="65">
        <v>0</v>
      </c>
      <c r="F25" s="64">
        <f>D25</f>
        <v>14000000</v>
      </c>
      <c r="G25" s="66" t="s">
        <v>156</v>
      </c>
      <c r="H25" s="55"/>
      <c r="I25" s="25" t="e">
        <f t="shared" si="2"/>
        <v>#REF!</v>
      </c>
    </row>
    <row r="26" spans="1:9" s="56" customFormat="1" ht="63" customHeight="1" x14ac:dyDescent="0.55000000000000004">
      <c r="A26" s="63">
        <v>5</v>
      </c>
      <c r="B26" s="251" t="s">
        <v>75</v>
      </c>
      <c r="C26" s="252"/>
      <c r="D26" s="64">
        <f>E26+F26</f>
        <v>2400000</v>
      </c>
      <c r="E26" s="65">
        <v>0</v>
      </c>
      <c r="F26" s="64">
        <v>2400000</v>
      </c>
      <c r="G26" s="66" t="s">
        <v>156</v>
      </c>
      <c r="H26" s="55"/>
      <c r="I26" s="25" t="e">
        <f t="shared" si="2"/>
        <v>#REF!</v>
      </c>
    </row>
    <row r="27" spans="1:9" s="56" customFormat="1" ht="42" customHeight="1" x14ac:dyDescent="0.55000000000000004">
      <c r="A27" s="67">
        <v>6</v>
      </c>
      <c r="B27" s="292" t="s">
        <v>76</v>
      </c>
      <c r="C27" s="293"/>
      <c r="D27" s="64">
        <f>E27+F27</f>
        <v>1850000</v>
      </c>
      <c r="E27" s="65">
        <v>0</v>
      </c>
      <c r="F27" s="64">
        <v>1850000</v>
      </c>
      <c r="G27" s="68" t="s">
        <v>77</v>
      </c>
      <c r="H27" s="55"/>
      <c r="I27" s="25" t="e">
        <f t="shared" si="2"/>
        <v>#REF!</v>
      </c>
    </row>
    <row r="28" spans="1:9" s="56" customFormat="1" ht="42" customHeight="1" x14ac:dyDescent="0.55000000000000004">
      <c r="A28" s="63">
        <v>7</v>
      </c>
      <c r="B28" s="292" t="s">
        <v>62</v>
      </c>
      <c r="C28" s="293"/>
      <c r="D28" s="64">
        <v>992000</v>
      </c>
      <c r="E28" s="65">
        <v>0</v>
      </c>
      <c r="F28" s="64">
        <f>D28</f>
        <v>992000</v>
      </c>
      <c r="G28" s="68" t="s">
        <v>78</v>
      </c>
      <c r="H28" s="55"/>
      <c r="I28" s="25" t="e">
        <f t="shared" si="2"/>
        <v>#REF!</v>
      </c>
    </row>
    <row r="29" spans="1:9" s="56" customFormat="1" ht="42.75" customHeight="1" x14ac:dyDescent="0.55000000000000004">
      <c r="A29" s="67">
        <v>8</v>
      </c>
      <c r="B29" s="292" t="s">
        <v>79</v>
      </c>
      <c r="C29" s="293"/>
      <c r="D29" s="64">
        <f>E29+F29</f>
        <v>34625600</v>
      </c>
      <c r="E29" s="65">
        <v>0</v>
      </c>
      <c r="F29" s="64">
        <v>34625600</v>
      </c>
      <c r="G29" s="68" t="s">
        <v>149</v>
      </c>
      <c r="H29" s="55"/>
      <c r="I29" s="25" t="e">
        <f t="shared" si="2"/>
        <v>#REF!</v>
      </c>
    </row>
    <row r="30" spans="1:9" s="56" customFormat="1" ht="42" customHeight="1" x14ac:dyDescent="0.55000000000000004">
      <c r="A30" s="63">
        <v>9</v>
      </c>
      <c r="B30" s="292" t="s">
        <v>124</v>
      </c>
      <c r="C30" s="293"/>
      <c r="D30" s="64">
        <f>E30+F30</f>
        <v>2054900</v>
      </c>
      <c r="E30" s="65">
        <v>0</v>
      </c>
      <c r="F30" s="64">
        <v>2054900</v>
      </c>
      <c r="G30" s="66" t="s">
        <v>155</v>
      </c>
      <c r="H30" s="55"/>
      <c r="I30" s="25" t="e">
        <f t="shared" si="2"/>
        <v>#REF!</v>
      </c>
    </row>
    <row r="31" spans="1:9" s="56" customFormat="1" ht="42" customHeight="1" x14ac:dyDescent="0.55000000000000004">
      <c r="A31" s="67">
        <v>10</v>
      </c>
      <c r="B31" s="292" t="s">
        <v>123</v>
      </c>
      <c r="C31" s="293"/>
      <c r="D31" s="69">
        <v>2116700</v>
      </c>
      <c r="E31" s="65">
        <v>0</v>
      </c>
      <c r="F31" s="69">
        <f>D31</f>
        <v>2116700</v>
      </c>
      <c r="G31" s="66" t="s">
        <v>155</v>
      </c>
      <c r="H31" s="55"/>
      <c r="I31" s="25" t="e">
        <f>#REF!</f>
        <v>#REF!</v>
      </c>
    </row>
    <row r="32" spans="1:9" s="56" customFormat="1" ht="42" customHeight="1" x14ac:dyDescent="0.55000000000000004">
      <c r="A32" s="63">
        <v>11</v>
      </c>
      <c r="B32" s="292" t="s">
        <v>80</v>
      </c>
      <c r="C32" s="293"/>
      <c r="D32" s="64">
        <f>E32+F32</f>
        <v>1200000</v>
      </c>
      <c r="E32" s="65">
        <v>0</v>
      </c>
      <c r="F32" s="64">
        <v>1200000</v>
      </c>
      <c r="G32" s="66" t="s">
        <v>155</v>
      </c>
      <c r="H32" s="55"/>
      <c r="I32" s="25" t="e">
        <f t="shared" si="2"/>
        <v>#REF!</v>
      </c>
    </row>
    <row r="33" spans="1:9" s="210" customFormat="1" ht="42" customHeight="1" x14ac:dyDescent="0.55000000000000004">
      <c r="A33" s="206">
        <v>12</v>
      </c>
      <c r="B33" s="292" t="s">
        <v>122</v>
      </c>
      <c r="C33" s="293"/>
      <c r="D33" s="294" t="s">
        <v>175</v>
      </c>
      <c r="E33" s="295"/>
      <c r="F33" s="296"/>
      <c r="G33" s="207" t="s">
        <v>155</v>
      </c>
      <c r="H33" s="208"/>
      <c r="I33" s="209" t="e">
        <f t="shared" si="2"/>
        <v>#REF!</v>
      </c>
    </row>
    <row r="34" spans="1:9" s="56" customFormat="1" ht="42" customHeight="1" x14ac:dyDescent="0.55000000000000004">
      <c r="A34" s="63">
        <v>13</v>
      </c>
      <c r="B34" s="292" t="s">
        <v>157</v>
      </c>
      <c r="C34" s="293"/>
      <c r="D34" s="69">
        <v>2782000</v>
      </c>
      <c r="E34" s="65">
        <v>0</v>
      </c>
      <c r="F34" s="69">
        <f t="shared" ref="F34:F40" si="3">D34</f>
        <v>2782000</v>
      </c>
      <c r="G34" s="70" t="s">
        <v>81</v>
      </c>
      <c r="H34" s="55"/>
      <c r="I34" s="25" t="e">
        <f>#REF!</f>
        <v>#REF!</v>
      </c>
    </row>
    <row r="35" spans="1:9" s="56" customFormat="1" ht="42" customHeight="1" x14ac:dyDescent="0.55000000000000004">
      <c r="A35" s="67">
        <v>14</v>
      </c>
      <c r="B35" s="292" t="s">
        <v>125</v>
      </c>
      <c r="C35" s="293"/>
      <c r="D35" s="69">
        <v>1365000</v>
      </c>
      <c r="E35" s="65">
        <v>0</v>
      </c>
      <c r="F35" s="69">
        <f t="shared" si="3"/>
        <v>1365000</v>
      </c>
      <c r="G35" s="70" t="s">
        <v>81</v>
      </c>
      <c r="H35" s="55"/>
      <c r="I35" s="25" t="e">
        <f t="shared" si="2"/>
        <v>#REF!</v>
      </c>
    </row>
    <row r="36" spans="1:9" s="56" customFormat="1" ht="42" customHeight="1" x14ac:dyDescent="0.55000000000000004">
      <c r="A36" s="63">
        <v>15</v>
      </c>
      <c r="B36" s="251" t="s">
        <v>126</v>
      </c>
      <c r="C36" s="252"/>
      <c r="D36" s="69">
        <v>7328000</v>
      </c>
      <c r="E36" s="65">
        <v>0</v>
      </c>
      <c r="F36" s="69">
        <f t="shared" si="3"/>
        <v>7328000</v>
      </c>
      <c r="G36" s="66" t="s">
        <v>153</v>
      </c>
      <c r="H36" s="55"/>
      <c r="I36" s="25" t="e">
        <f>#REF!</f>
        <v>#REF!</v>
      </c>
    </row>
    <row r="37" spans="1:9" s="56" customFormat="1" ht="42" customHeight="1" x14ac:dyDescent="0.55000000000000004">
      <c r="A37" s="67">
        <v>16</v>
      </c>
      <c r="B37" s="251" t="s">
        <v>127</v>
      </c>
      <c r="C37" s="252"/>
      <c r="D37" s="294" t="s">
        <v>175</v>
      </c>
      <c r="E37" s="295"/>
      <c r="F37" s="296"/>
      <c r="G37" s="66" t="s">
        <v>153</v>
      </c>
      <c r="H37" s="55"/>
      <c r="I37" s="25" t="e">
        <f t="shared" si="2"/>
        <v>#REF!</v>
      </c>
    </row>
    <row r="38" spans="1:9" s="56" customFormat="1" ht="63" customHeight="1" x14ac:dyDescent="0.55000000000000004">
      <c r="A38" s="63">
        <v>17</v>
      </c>
      <c r="B38" s="292" t="s">
        <v>154</v>
      </c>
      <c r="C38" s="293"/>
      <c r="D38" s="69">
        <v>1482700</v>
      </c>
      <c r="E38" s="65">
        <v>0</v>
      </c>
      <c r="F38" s="69">
        <f t="shared" si="3"/>
        <v>1482700</v>
      </c>
      <c r="G38" s="66" t="s">
        <v>152</v>
      </c>
      <c r="H38" s="55"/>
      <c r="I38" s="25" t="e">
        <f>#REF!</f>
        <v>#REF!</v>
      </c>
    </row>
    <row r="39" spans="1:9" s="56" customFormat="1" ht="63" customHeight="1" x14ac:dyDescent="0.55000000000000004">
      <c r="A39" s="67">
        <v>18</v>
      </c>
      <c r="B39" s="251" t="s">
        <v>128</v>
      </c>
      <c r="C39" s="252"/>
      <c r="D39" s="69">
        <v>3378500</v>
      </c>
      <c r="E39" s="65">
        <v>0</v>
      </c>
      <c r="F39" s="69">
        <f t="shared" si="3"/>
        <v>3378500</v>
      </c>
      <c r="G39" s="66" t="s">
        <v>151</v>
      </c>
      <c r="H39" s="55"/>
      <c r="I39" s="25" t="e">
        <f>#REF!</f>
        <v>#REF!</v>
      </c>
    </row>
    <row r="40" spans="1:9" s="56" customFormat="1" ht="42" customHeight="1" x14ac:dyDescent="0.55000000000000004">
      <c r="A40" s="138">
        <v>19</v>
      </c>
      <c r="B40" s="282" t="s">
        <v>82</v>
      </c>
      <c r="C40" s="283"/>
      <c r="D40" s="64">
        <v>1400000</v>
      </c>
      <c r="E40" s="65">
        <v>0</v>
      </c>
      <c r="F40" s="64">
        <f t="shared" si="3"/>
        <v>1400000</v>
      </c>
      <c r="G40" s="71" t="s">
        <v>47</v>
      </c>
      <c r="H40" s="55"/>
      <c r="I40" s="25" t="e">
        <f>#REF!</f>
        <v>#REF!</v>
      </c>
    </row>
    <row r="41" spans="1:9" s="62" customFormat="1" x14ac:dyDescent="0.55000000000000004">
      <c r="A41" s="57"/>
      <c r="B41" s="284" t="s">
        <v>83</v>
      </c>
      <c r="C41" s="285"/>
      <c r="D41" s="72">
        <f>SUM(D42:D50)-D44-D45</f>
        <v>37245000</v>
      </c>
      <c r="E41" s="72">
        <f t="shared" ref="E41:F41" si="4">SUM(E42:E50)-E44-E45</f>
        <v>0</v>
      </c>
      <c r="F41" s="72">
        <f t="shared" si="4"/>
        <v>37245000</v>
      </c>
      <c r="G41" s="73"/>
      <c r="H41" s="61"/>
      <c r="I41" s="25" t="e">
        <f t="shared" si="2"/>
        <v>#REF!</v>
      </c>
    </row>
    <row r="42" spans="1:9" s="56" customFormat="1" ht="42" customHeight="1" x14ac:dyDescent="0.55000000000000004">
      <c r="A42" s="4">
        <v>1</v>
      </c>
      <c r="B42" s="251" t="s">
        <v>84</v>
      </c>
      <c r="C42" s="252"/>
      <c r="D42" s="69">
        <v>6579000</v>
      </c>
      <c r="E42" s="74">
        <v>0</v>
      </c>
      <c r="F42" s="69">
        <f>D42</f>
        <v>6579000</v>
      </c>
      <c r="G42" s="66" t="s">
        <v>85</v>
      </c>
      <c r="H42" s="55"/>
      <c r="I42" s="25" t="e">
        <f>#REF!</f>
        <v>#REF!</v>
      </c>
    </row>
    <row r="43" spans="1:9" s="56" customFormat="1" ht="43.5" customHeight="1" x14ac:dyDescent="0.55000000000000004">
      <c r="A43" s="14">
        <v>2</v>
      </c>
      <c r="B43" s="286" t="s">
        <v>121</v>
      </c>
      <c r="C43" s="287"/>
      <c r="D43" s="157">
        <f>E43+F43</f>
        <v>5256000</v>
      </c>
      <c r="E43" s="160">
        <v>0</v>
      </c>
      <c r="F43" s="158">
        <f>F44+F45</f>
        <v>5256000</v>
      </c>
      <c r="G43" s="159" t="s">
        <v>150</v>
      </c>
      <c r="H43" s="55"/>
      <c r="I43" s="25" t="e">
        <f t="shared" si="2"/>
        <v>#REF!</v>
      </c>
    </row>
    <row r="44" spans="1:9" s="56" customFormat="1" ht="35.25" customHeight="1" x14ac:dyDescent="0.55000000000000004">
      <c r="A44" s="162"/>
      <c r="B44" s="288" t="s">
        <v>120</v>
      </c>
      <c r="C44" s="289"/>
      <c r="D44" s="163">
        <f>E44+F44</f>
        <v>4776000</v>
      </c>
      <c r="E44" s="164">
        <v>0</v>
      </c>
      <c r="F44" s="165">
        <f>1592000*3</f>
        <v>4776000</v>
      </c>
      <c r="G44" s="166"/>
      <c r="H44" s="55"/>
      <c r="I44" s="25"/>
    </row>
    <row r="45" spans="1:9" s="56" customFormat="1" x14ac:dyDescent="0.55000000000000004">
      <c r="A45" s="161"/>
      <c r="B45" s="290" t="s">
        <v>119</v>
      </c>
      <c r="C45" s="291"/>
      <c r="D45" s="167">
        <f>E45+F45</f>
        <v>480000</v>
      </c>
      <c r="E45" s="168">
        <v>0</v>
      </c>
      <c r="F45" s="169">
        <v>480000</v>
      </c>
      <c r="G45" s="54"/>
      <c r="H45" s="55"/>
      <c r="I45" s="25"/>
    </row>
    <row r="46" spans="1:9" s="56" customFormat="1" ht="43.5" customHeight="1" x14ac:dyDescent="0.55000000000000004">
      <c r="A46" s="4">
        <v>3</v>
      </c>
      <c r="B46" s="251" t="s">
        <v>118</v>
      </c>
      <c r="C46" s="252"/>
      <c r="D46" s="69">
        <v>1350000</v>
      </c>
      <c r="E46" s="74">
        <v>0</v>
      </c>
      <c r="F46" s="69">
        <f>D46</f>
        <v>1350000</v>
      </c>
      <c r="G46" s="66" t="s">
        <v>150</v>
      </c>
      <c r="H46" s="55"/>
      <c r="I46" s="25" t="e">
        <f>I43</f>
        <v>#REF!</v>
      </c>
    </row>
    <row r="47" spans="1:9" s="56" customFormat="1" x14ac:dyDescent="0.55000000000000004">
      <c r="A47" s="2">
        <v>4</v>
      </c>
      <c r="B47" s="251" t="s">
        <v>86</v>
      </c>
      <c r="C47" s="252"/>
      <c r="D47" s="69">
        <v>7000000</v>
      </c>
      <c r="E47" s="74">
        <v>0</v>
      </c>
      <c r="F47" s="69">
        <f>D47</f>
        <v>7000000</v>
      </c>
      <c r="G47" s="66" t="s">
        <v>87</v>
      </c>
      <c r="H47" s="55"/>
      <c r="I47" s="25" t="e">
        <f>#REF!</f>
        <v>#REF!</v>
      </c>
    </row>
    <row r="48" spans="1:9" s="56" customFormat="1" x14ac:dyDescent="0.55000000000000004">
      <c r="A48" s="2">
        <v>5</v>
      </c>
      <c r="B48" s="251" t="s">
        <v>88</v>
      </c>
      <c r="C48" s="252"/>
      <c r="D48" s="64">
        <f>E48+F48</f>
        <v>1060000</v>
      </c>
      <c r="E48" s="74">
        <v>0</v>
      </c>
      <c r="F48" s="64">
        <v>1060000</v>
      </c>
      <c r="G48" s="66" t="s">
        <v>87</v>
      </c>
      <c r="H48" s="55"/>
      <c r="I48" s="25" t="e">
        <f>#REF!</f>
        <v>#REF!</v>
      </c>
    </row>
    <row r="49" spans="1:9" s="56" customFormat="1" ht="42" customHeight="1" x14ac:dyDescent="0.55000000000000004">
      <c r="A49" s="4">
        <v>6</v>
      </c>
      <c r="B49" s="251" t="s">
        <v>89</v>
      </c>
      <c r="C49" s="252"/>
      <c r="D49" s="75">
        <f>E49+F49</f>
        <v>9000000</v>
      </c>
      <c r="E49" s="76">
        <v>0</v>
      </c>
      <c r="F49" s="64">
        <v>9000000</v>
      </c>
      <c r="G49" s="66" t="s">
        <v>149</v>
      </c>
      <c r="H49" s="55"/>
      <c r="I49" s="25" t="e">
        <f>#REF!</f>
        <v>#REF!</v>
      </c>
    </row>
    <row r="50" spans="1:9" s="56" customFormat="1" ht="42" customHeight="1" x14ac:dyDescent="0.55000000000000004">
      <c r="A50" s="4">
        <v>7</v>
      </c>
      <c r="B50" s="251" t="s">
        <v>117</v>
      </c>
      <c r="C50" s="252"/>
      <c r="D50" s="64">
        <f>E50+F50</f>
        <v>7000000</v>
      </c>
      <c r="E50" s="74">
        <v>0</v>
      </c>
      <c r="F50" s="64">
        <v>7000000</v>
      </c>
      <c r="G50" s="68" t="s">
        <v>149</v>
      </c>
      <c r="H50" s="55"/>
      <c r="I50" s="25" t="e">
        <f t="shared" si="2"/>
        <v>#REF!</v>
      </c>
    </row>
    <row r="51" spans="1:9" s="56" customFormat="1" x14ac:dyDescent="0.55000000000000004">
      <c r="A51" s="15"/>
      <c r="B51" s="280" t="s">
        <v>45</v>
      </c>
      <c r="C51" s="281"/>
      <c r="D51" s="77">
        <f>SUM(D52:D54)</f>
        <v>1198400</v>
      </c>
      <c r="E51" s="78">
        <f>E52+E53+E54</f>
        <v>1198400</v>
      </c>
      <c r="F51" s="77">
        <v>0</v>
      </c>
      <c r="G51" s="79"/>
      <c r="H51" s="55"/>
      <c r="I51" s="25" t="e">
        <f t="shared" si="2"/>
        <v>#REF!</v>
      </c>
    </row>
    <row r="52" spans="1:9" s="56" customFormat="1" ht="37.5" x14ac:dyDescent="0.55000000000000004">
      <c r="A52" s="14">
        <v>1</v>
      </c>
      <c r="B52" s="251" t="s">
        <v>90</v>
      </c>
      <c r="C52" s="252"/>
      <c r="D52" s="69">
        <f>E52+F52</f>
        <v>298300</v>
      </c>
      <c r="E52" s="74">
        <v>298300</v>
      </c>
      <c r="F52" s="69">
        <v>0</v>
      </c>
      <c r="G52" s="70" t="s">
        <v>91</v>
      </c>
      <c r="H52" s="55"/>
      <c r="I52" s="25" t="e">
        <f>#REF!</f>
        <v>#REF!</v>
      </c>
    </row>
    <row r="53" spans="1:9" s="56" customFormat="1" ht="37.5" x14ac:dyDescent="0.55000000000000004">
      <c r="A53" s="80">
        <v>2</v>
      </c>
      <c r="B53" s="273" t="s">
        <v>92</v>
      </c>
      <c r="C53" s="252"/>
      <c r="D53" s="69">
        <f>E53+F53</f>
        <v>296700</v>
      </c>
      <c r="E53" s="74">
        <v>296700</v>
      </c>
      <c r="F53" s="69">
        <v>0</v>
      </c>
      <c r="G53" s="81" t="s">
        <v>91</v>
      </c>
      <c r="H53" s="55"/>
      <c r="I53" s="25" t="e">
        <f t="shared" si="2"/>
        <v>#REF!</v>
      </c>
    </row>
    <row r="54" spans="1:9" s="56" customFormat="1" ht="37.5" x14ac:dyDescent="0.55000000000000004">
      <c r="A54" s="2">
        <v>3</v>
      </c>
      <c r="B54" s="251" t="s">
        <v>44</v>
      </c>
      <c r="C54" s="252"/>
      <c r="D54" s="69">
        <f>E54+F54</f>
        <v>603400</v>
      </c>
      <c r="E54" s="65">
        <v>603400</v>
      </c>
      <c r="F54" s="64">
        <v>0</v>
      </c>
      <c r="G54" s="70" t="s">
        <v>91</v>
      </c>
      <c r="H54" s="55"/>
      <c r="I54" s="25" t="e">
        <f t="shared" si="2"/>
        <v>#REF!</v>
      </c>
    </row>
    <row r="55" spans="1:9" s="85" customFormat="1" ht="24.75" customHeight="1" x14ac:dyDescent="0.55000000000000004">
      <c r="A55" s="274" t="s">
        <v>93</v>
      </c>
      <c r="B55" s="275"/>
      <c r="C55" s="276"/>
      <c r="D55" s="82">
        <f>D57+D81+D83+D89</f>
        <v>29920300</v>
      </c>
      <c r="E55" s="82">
        <f>E57+E81+E83+E89</f>
        <v>10758300</v>
      </c>
      <c r="F55" s="82">
        <f>F57+F81+F83+F89</f>
        <v>25813000</v>
      </c>
      <c r="G55" s="83"/>
      <c r="H55" s="84"/>
      <c r="I55" s="25" t="e">
        <f t="shared" si="2"/>
        <v>#REF!</v>
      </c>
    </row>
    <row r="56" spans="1:9" s="89" customFormat="1" ht="47.25" customHeight="1" x14ac:dyDescent="0.55000000000000004">
      <c r="A56" s="277" t="s">
        <v>43</v>
      </c>
      <c r="B56" s="278"/>
      <c r="C56" s="279"/>
      <c r="D56" s="86"/>
      <c r="E56" s="86"/>
      <c r="F56" s="86"/>
      <c r="G56" s="87"/>
      <c r="H56" s="88"/>
      <c r="I56" s="25" t="e">
        <f t="shared" si="2"/>
        <v>#REF!</v>
      </c>
    </row>
    <row r="57" spans="1:9" s="89" customFormat="1" x14ac:dyDescent="0.55000000000000004">
      <c r="A57" s="156"/>
      <c r="B57" s="249" t="s">
        <v>42</v>
      </c>
      <c r="C57" s="250"/>
      <c r="D57" s="86">
        <f>D58+D59+D63+D72</f>
        <v>24921800</v>
      </c>
      <c r="E57" s="86">
        <f>E58+E59+E63+E72</f>
        <v>5759800</v>
      </c>
      <c r="F57" s="86">
        <f>F58+F59+F63+F72+F70</f>
        <v>25813000</v>
      </c>
      <c r="G57" s="87"/>
      <c r="H57" s="88"/>
      <c r="I57" s="25" t="e">
        <f t="shared" si="2"/>
        <v>#REF!</v>
      </c>
    </row>
    <row r="58" spans="1:9" s="89" customFormat="1" x14ac:dyDescent="0.55000000000000004">
      <c r="A58" s="2">
        <v>1</v>
      </c>
      <c r="B58" s="253" t="s">
        <v>41</v>
      </c>
      <c r="C58" s="254"/>
      <c r="D58" s="90">
        <f>E58+F58</f>
        <v>698340</v>
      </c>
      <c r="E58" s="90">
        <v>698340</v>
      </c>
      <c r="F58" s="90">
        <v>0</v>
      </c>
      <c r="G58" s="43" t="s">
        <v>94</v>
      </c>
      <c r="H58" s="88"/>
      <c r="I58" s="25" t="e">
        <f>#REF!</f>
        <v>#REF!</v>
      </c>
    </row>
    <row r="59" spans="1:9" s="94" customFormat="1" ht="42" customHeight="1" x14ac:dyDescent="0.55000000000000004">
      <c r="A59" s="13">
        <v>2</v>
      </c>
      <c r="B59" s="241" t="s">
        <v>95</v>
      </c>
      <c r="C59" s="242"/>
      <c r="D59" s="91">
        <f>E59+F59</f>
        <v>15104370</v>
      </c>
      <c r="E59" s="91">
        <v>1354370</v>
      </c>
      <c r="F59" s="91">
        <v>13750000</v>
      </c>
      <c r="G59" s="92" t="s">
        <v>96</v>
      </c>
      <c r="H59" s="93"/>
      <c r="I59" s="25" t="e">
        <f t="shared" si="2"/>
        <v>#REF!</v>
      </c>
    </row>
    <row r="60" spans="1:9" s="94" customFormat="1" x14ac:dyDescent="0.55000000000000004">
      <c r="A60" s="11"/>
      <c r="B60" s="237" t="s">
        <v>40</v>
      </c>
      <c r="C60" s="238"/>
      <c r="D60" s="95"/>
      <c r="E60" s="95">
        <v>0</v>
      </c>
      <c r="F60" s="96">
        <v>1200000</v>
      </c>
      <c r="G60" s="97"/>
      <c r="H60" s="93"/>
      <c r="I60" s="25" t="e">
        <f t="shared" si="2"/>
        <v>#REF!</v>
      </c>
    </row>
    <row r="61" spans="1:9" s="94" customFormat="1" x14ac:dyDescent="0.55000000000000004">
      <c r="A61" s="11"/>
      <c r="B61" s="237" t="s">
        <v>39</v>
      </c>
      <c r="C61" s="238"/>
      <c r="D61" s="95"/>
      <c r="E61" s="95">
        <v>0</v>
      </c>
      <c r="F61" s="96">
        <v>900000</v>
      </c>
      <c r="G61" s="97"/>
      <c r="H61" s="93"/>
      <c r="I61" s="25" t="e">
        <f t="shared" si="2"/>
        <v>#REF!</v>
      </c>
    </row>
    <row r="62" spans="1:9" s="94" customFormat="1" x14ac:dyDescent="0.55000000000000004">
      <c r="A62" s="9"/>
      <c r="B62" s="239" t="s">
        <v>112</v>
      </c>
      <c r="C62" s="240"/>
      <c r="D62" s="98"/>
      <c r="E62" s="98">
        <v>0</v>
      </c>
      <c r="F62" s="99">
        <v>11650000</v>
      </c>
      <c r="G62" s="100"/>
      <c r="H62" s="93"/>
      <c r="I62" s="25" t="e">
        <f t="shared" si="2"/>
        <v>#REF!</v>
      </c>
    </row>
    <row r="63" spans="1:9" s="94" customFormat="1" ht="63" customHeight="1" x14ac:dyDescent="0.55000000000000004">
      <c r="A63" s="12">
        <v>3</v>
      </c>
      <c r="B63" s="241" t="s">
        <v>113</v>
      </c>
      <c r="C63" s="242"/>
      <c r="D63" s="91">
        <f>E63+F63</f>
        <v>4385590</v>
      </c>
      <c r="E63" s="91">
        <v>1025590</v>
      </c>
      <c r="F63" s="91">
        <v>3360000</v>
      </c>
      <c r="G63" s="92" t="s">
        <v>96</v>
      </c>
      <c r="H63" s="93"/>
      <c r="I63" s="25" t="e">
        <f>#REF!</f>
        <v>#REF!</v>
      </c>
    </row>
    <row r="64" spans="1:9" s="94" customFormat="1" x14ac:dyDescent="0.55000000000000004">
      <c r="A64" s="11"/>
      <c r="B64" s="237" t="s">
        <v>162</v>
      </c>
      <c r="C64" s="238"/>
      <c r="D64" s="95"/>
      <c r="E64" s="95"/>
      <c r="F64" s="96">
        <v>260000</v>
      </c>
      <c r="G64" s="97"/>
      <c r="H64" s="93"/>
      <c r="I64" s="25" t="e">
        <f>#REF!</f>
        <v>#REF!</v>
      </c>
    </row>
    <row r="65" spans="1:9" s="94" customFormat="1" x14ac:dyDescent="0.55000000000000004">
      <c r="A65" s="11"/>
      <c r="B65" s="237" t="s">
        <v>163</v>
      </c>
      <c r="C65" s="238"/>
      <c r="D65" s="95"/>
      <c r="E65" s="95"/>
      <c r="F65" s="96">
        <v>400000</v>
      </c>
      <c r="G65" s="97"/>
      <c r="H65" s="93"/>
      <c r="I65" s="25"/>
    </row>
    <row r="66" spans="1:9" s="94" customFormat="1" x14ac:dyDescent="0.55000000000000004">
      <c r="A66" s="11"/>
      <c r="B66" s="237" t="s">
        <v>164</v>
      </c>
      <c r="C66" s="238"/>
      <c r="D66" s="95"/>
      <c r="E66" s="95"/>
      <c r="F66" s="96">
        <v>400000</v>
      </c>
      <c r="G66" s="97"/>
      <c r="H66" s="93"/>
      <c r="I66" s="25"/>
    </row>
    <row r="67" spans="1:9" s="94" customFormat="1" x14ac:dyDescent="0.55000000000000004">
      <c r="A67" s="11"/>
      <c r="B67" s="237" t="s">
        <v>165</v>
      </c>
      <c r="C67" s="238"/>
      <c r="D67" s="95"/>
      <c r="E67" s="95"/>
      <c r="F67" s="96">
        <v>600000</v>
      </c>
      <c r="G67" s="97"/>
      <c r="H67" s="93"/>
      <c r="I67" s="25"/>
    </row>
    <row r="68" spans="1:9" s="94" customFormat="1" x14ac:dyDescent="0.55000000000000004">
      <c r="A68" s="11"/>
      <c r="B68" s="237" t="s">
        <v>166</v>
      </c>
      <c r="C68" s="238"/>
      <c r="D68" s="95"/>
      <c r="E68" s="95"/>
      <c r="F68" s="96">
        <v>1200000</v>
      </c>
      <c r="G68" s="97"/>
      <c r="H68" s="93"/>
      <c r="I68" s="25"/>
    </row>
    <row r="69" spans="1:9" s="94" customFormat="1" x14ac:dyDescent="0.55000000000000004">
      <c r="A69" s="9"/>
      <c r="B69" s="239" t="s">
        <v>167</v>
      </c>
      <c r="C69" s="240"/>
      <c r="D69" s="98"/>
      <c r="E69" s="98"/>
      <c r="F69" s="99">
        <v>500000</v>
      </c>
      <c r="G69" s="100"/>
      <c r="H69" s="93"/>
      <c r="I69" s="25" t="e">
        <f>I64</f>
        <v>#REF!</v>
      </c>
    </row>
    <row r="70" spans="1:9" s="94" customFormat="1" ht="69" customHeight="1" x14ac:dyDescent="0.55000000000000004">
      <c r="A70" s="12">
        <v>4</v>
      </c>
      <c r="B70" s="241" t="s">
        <v>113</v>
      </c>
      <c r="C70" s="242"/>
      <c r="D70" s="91">
        <f>E70+F70</f>
        <v>6651000</v>
      </c>
      <c r="E70" s="91">
        <v>0</v>
      </c>
      <c r="F70" s="91">
        <v>6651000</v>
      </c>
      <c r="G70" s="103" t="s">
        <v>159</v>
      </c>
      <c r="H70" s="93"/>
      <c r="I70" s="25" t="e">
        <f>#REF!</f>
        <v>#REF!</v>
      </c>
    </row>
    <row r="71" spans="1:9" s="94" customFormat="1" ht="38.25" customHeight="1" x14ac:dyDescent="0.55000000000000004">
      <c r="A71" s="10"/>
      <c r="B71" s="237" t="s">
        <v>168</v>
      </c>
      <c r="C71" s="238"/>
      <c r="D71" s="101"/>
      <c r="E71" s="101">
        <v>0</v>
      </c>
      <c r="F71" s="102">
        <v>6651000</v>
      </c>
      <c r="G71" s="103" t="s">
        <v>159</v>
      </c>
      <c r="H71" s="93"/>
      <c r="I71" s="25" t="e">
        <f t="shared" si="2"/>
        <v>#REF!</v>
      </c>
    </row>
    <row r="72" spans="1:9" s="94" customFormat="1" ht="46.5" customHeight="1" x14ac:dyDescent="0.55000000000000004">
      <c r="A72" s="12">
        <v>5</v>
      </c>
      <c r="B72" s="241" t="s">
        <v>114</v>
      </c>
      <c r="C72" s="242"/>
      <c r="D72" s="91">
        <f>E72+F72</f>
        <v>4733500</v>
      </c>
      <c r="E72" s="91">
        <v>2681500</v>
      </c>
      <c r="F72" s="91">
        <v>2052000</v>
      </c>
      <c r="G72" s="92" t="s">
        <v>96</v>
      </c>
      <c r="H72" s="93"/>
      <c r="I72" s="25" t="e">
        <f>#REF!</f>
        <v>#REF!</v>
      </c>
    </row>
    <row r="73" spans="1:9" s="94" customFormat="1" x14ac:dyDescent="0.55000000000000004">
      <c r="A73" s="11"/>
      <c r="B73" s="237" t="s">
        <v>38</v>
      </c>
      <c r="C73" s="238"/>
      <c r="D73" s="95"/>
      <c r="E73" s="95"/>
      <c r="F73" s="96">
        <v>10000</v>
      </c>
      <c r="G73" s="97"/>
      <c r="H73" s="93"/>
      <c r="I73" s="25" t="e">
        <f t="shared" si="2"/>
        <v>#REF!</v>
      </c>
    </row>
    <row r="74" spans="1:9" s="94" customFormat="1" x14ac:dyDescent="0.55000000000000004">
      <c r="A74" s="171"/>
      <c r="B74" s="243" t="s">
        <v>37</v>
      </c>
      <c r="C74" s="244"/>
      <c r="D74" s="172"/>
      <c r="E74" s="172"/>
      <c r="F74" s="173">
        <v>648000</v>
      </c>
      <c r="G74" s="174"/>
      <c r="H74" s="93"/>
      <c r="I74" s="25" t="e">
        <f t="shared" si="2"/>
        <v>#REF!</v>
      </c>
    </row>
    <row r="75" spans="1:9" s="94" customFormat="1" x14ac:dyDescent="0.55000000000000004">
      <c r="A75" s="10"/>
      <c r="B75" s="245" t="s">
        <v>36</v>
      </c>
      <c r="C75" s="246"/>
      <c r="D75" s="101"/>
      <c r="E75" s="101"/>
      <c r="F75" s="102">
        <v>32000</v>
      </c>
      <c r="G75" s="103"/>
      <c r="H75" s="93"/>
      <c r="I75" s="25"/>
    </row>
    <row r="76" spans="1:9" s="94" customFormat="1" x14ac:dyDescent="0.55000000000000004">
      <c r="A76" s="11"/>
      <c r="B76" s="237" t="s">
        <v>35</v>
      </c>
      <c r="C76" s="238"/>
      <c r="D76" s="95"/>
      <c r="E76" s="95"/>
      <c r="F76" s="96">
        <v>10000</v>
      </c>
      <c r="G76" s="97"/>
      <c r="H76" s="93"/>
      <c r="I76" s="25"/>
    </row>
    <row r="77" spans="1:9" s="94" customFormat="1" x14ac:dyDescent="0.55000000000000004">
      <c r="A77" s="11"/>
      <c r="B77" s="237" t="s">
        <v>34</v>
      </c>
      <c r="C77" s="238"/>
      <c r="D77" s="95"/>
      <c r="E77" s="95"/>
      <c r="F77" s="96">
        <v>25000</v>
      </c>
      <c r="G77" s="97"/>
      <c r="H77" s="93"/>
      <c r="I77" s="25"/>
    </row>
    <row r="78" spans="1:9" s="94" customFormat="1" x14ac:dyDescent="0.55000000000000004">
      <c r="A78" s="11"/>
      <c r="B78" s="237" t="s">
        <v>115</v>
      </c>
      <c r="C78" s="238"/>
      <c r="D78" s="95"/>
      <c r="E78" s="95"/>
      <c r="F78" s="96">
        <v>423000</v>
      </c>
      <c r="G78" s="97"/>
      <c r="H78" s="93"/>
      <c r="I78" s="25"/>
    </row>
    <row r="79" spans="1:9" s="94" customFormat="1" x14ac:dyDescent="0.55000000000000004">
      <c r="A79" s="10"/>
      <c r="B79" s="237" t="s">
        <v>33</v>
      </c>
      <c r="C79" s="238"/>
      <c r="D79" s="101"/>
      <c r="E79" s="101"/>
      <c r="F79" s="102">
        <v>204000</v>
      </c>
      <c r="G79" s="103"/>
      <c r="H79" s="93"/>
      <c r="I79" s="25" t="e">
        <f>I74</f>
        <v>#REF!</v>
      </c>
    </row>
    <row r="80" spans="1:9" s="94" customFormat="1" x14ac:dyDescent="0.55000000000000004">
      <c r="A80" s="9"/>
      <c r="B80" s="239" t="s">
        <v>32</v>
      </c>
      <c r="C80" s="240"/>
      <c r="D80" s="98"/>
      <c r="E80" s="98"/>
      <c r="F80" s="99">
        <v>700000</v>
      </c>
      <c r="G80" s="100"/>
      <c r="H80" s="93"/>
      <c r="I80" s="25" t="e">
        <f>I79</f>
        <v>#REF!</v>
      </c>
    </row>
    <row r="81" spans="1:9" s="107" customFormat="1" x14ac:dyDescent="0.55000000000000004">
      <c r="A81" s="8"/>
      <c r="B81" s="249" t="s">
        <v>31</v>
      </c>
      <c r="C81" s="250"/>
      <c r="D81" s="104">
        <f>SUM(D82:D82)</f>
        <v>400000</v>
      </c>
      <c r="E81" s="104">
        <v>400000</v>
      </c>
      <c r="F81" s="104"/>
      <c r="G81" s="105"/>
      <c r="H81" s="106"/>
      <c r="I81" s="25" t="e">
        <f>I80</f>
        <v>#REF!</v>
      </c>
    </row>
    <row r="82" spans="1:9" s="89" customFormat="1" x14ac:dyDescent="0.55000000000000004">
      <c r="A82" s="2">
        <v>1</v>
      </c>
      <c r="B82" s="251" t="s">
        <v>172</v>
      </c>
      <c r="C82" s="252"/>
      <c r="D82" s="108">
        <v>400000</v>
      </c>
      <c r="E82" s="42">
        <v>400000</v>
      </c>
      <c r="F82" s="108">
        <v>0</v>
      </c>
      <c r="G82" s="70" t="s">
        <v>97</v>
      </c>
      <c r="H82" s="88"/>
      <c r="I82" s="25" t="e">
        <f>#REF!</f>
        <v>#REF!</v>
      </c>
    </row>
    <row r="83" spans="1:9" s="111" customFormat="1" x14ac:dyDescent="0.55000000000000004">
      <c r="A83" s="109"/>
      <c r="B83" s="249" t="s">
        <v>116</v>
      </c>
      <c r="C83" s="250"/>
      <c r="D83" s="86">
        <f>SUM(D84:D88)</f>
        <v>1898500</v>
      </c>
      <c r="E83" s="86">
        <f>SUM(E84:E88)</f>
        <v>1898500</v>
      </c>
      <c r="F83" s="86">
        <f>SUM(F84:F88)</f>
        <v>0</v>
      </c>
      <c r="G83" s="105"/>
      <c r="H83" s="110"/>
      <c r="I83" s="25" t="e">
        <f>#REF!</f>
        <v>#REF!</v>
      </c>
    </row>
    <row r="84" spans="1:9" s="89" customFormat="1" ht="44.25" customHeight="1" x14ac:dyDescent="0.55000000000000004">
      <c r="A84" s="6">
        <v>1</v>
      </c>
      <c r="B84" s="253" t="s">
        <v>160</v>
      </c>
      <c r="C84" s="254"/>
      <c r="D84" s="90">
        <f>E84+F84</f>
        <v>453350</v>
      </c>
      <c r="E84" s="90">
        <v>453350</v>
      </c>
      <c r="F84" s="90">
        <v>0</v>
      </c>
      <c r="G84" s="43" t="s">
        <v>98</v>
      </c>
      <c r="H84" s="88"/>
      <c r="I84" s="25" t="e">
        <f>#REF!</f>
        <v>#REF!</v>
      </c>
    </row>
    <row r="85" spans="1:9" s="94" customFormat="1" x14ac:dyDescent="0.55000000000000004">
      <c r="A85" s="203">
        <v>2</v>
      </c>
      <c r="B85" s="255" t="s">
        <v>161</v>
      </c>
      <c r="C85" s="256"/>
      <c r="D85" s="204">
        <f t="shared" ref="D85:D92" si="5">E85+F85</f>
        <v>758450</v>
      </c>
      <c r="E85" s="204">
        <v>758450</v>
      </c>
      <c r="F85" s="204"/>
      <c r="G85" s="38" t="s">
        <v>98</v>
      </c>
      <c r="H85" s="93"/>
      <c r="I85" s="25" t="e">
        <f t="shared" ref="I85:I89" si="6">I84</f>
        <v>#REF!</v>
      </c>
    </row>
    <row r="86" spans="1:9" s="89" customFormat="1" x14ac:dyDescent="0.55000000000000004">
      <c r="A86" s="7">
        <v>3</v>
      </c>
      <c r="B86" s="253" t="s">
        <v>30</v>
      </c>
      <c r="C86" s="254"/>
      <c r="D86" s="90">
        <f t="shared" si="5"/>
        <v>420000</v>
      </c>
      <c r="E86" s="90">
        <v>420000</v>
      </c>
      <c r="F86" s="90">
        <v>0</v>
      </c>
      <c r="G86" s="43" t="s">
        <v>98</v>
      </c>
      <c r="H86" s="88"/>
      <c r="I86" s="25" t="e">
        <f t="shared" si="6"/>
        <v>#REF!</v>
      </c>
    </row>
    <row r="87" spans="1:9" s="89" customFormat="1" x14ac:dyDescent="0.55000000000000004">
      <c r="A87" s="7">
        <v>4</v>
      </c>
      <c r="B87" s="253" t="s">
        <v>99</v>
      </c>
      <c r="C87" s="254"/>
      <c r="D87" s="90">
        <f t="shared" si="5"/>
        <v>150300</v>
      </c>
      <c r="E87" s="90">
        <v>150300</v>
      </c>
      <c r="F87" s="90">
        <v>0</v>
      </c>
      <c r="G87" s="43" t="s">
        <v>94</v>
      </c>
      <c r="H87" s="88"/>
      <c r="I87" s="25" t="e">
        <f t="shared" si="6"/>
        <v>#REF!</v>
      </c>
    </row>
    <row r="88" spans="1:9" s="89" customFormat="1" x14ac:dyDescent="0.55000000000000004">
      <c r="A88" s="7">
        <v>5</v>
      </c>
      <c r="B88" s="253" t="s">
        <v>29</v>
      </c>
      <c r="C88" s="254"/>
      <c r="D88" s="90">
        <f t="shared" si="5"/>
        <v>116400</v>
      </c>
      <c r="E88" s="90">
        <v>116400</v>
      </c>
      <c r="F88" s="90">
        <v>0</v>
      </c>
      <c r="G88" s="43" t="s">
        <v>72</v>
      </c>
      <c r="H88" s="88"/>
      <c r="I88" s="25" t="e">
        <f t="shared" si="6"/>
        <v>#REF!</v>
      </c>
    </row>
    <row r="89" spans="1:9" s="89" customFormat="1" x14ac:dyDescent="0.55000000000000004">
      <c r="A89" s="139"/>
      <c r="B89" s="263" t="s">
        <v>28</v>
      </c>
      <c r="C89" s="264"/>
      <c r="D89" s="112">
        <f>SUM(D90:D90)</f>
        <v>2700000</v>
      </c>
      <c r="E89" s="112">
        <f>SUM(E90:E90)</f>
        <v>2700000</v>
      </c>
      <c r="F89" s="112"/>
      <c r="G89" s="87"/>
      <c r="H89" s="88"/>
      <c r="I89" s="25" t="e">
        <f t="shared" si="6"/>
        <v>#REF!</v>
      </c>
    </row>
    <row r="90" spans="1:9" s="89" customFormat="1" ht="42" customHeight="1" x14ac:dyDescent="0.55000000000000004">
      <c r="A90" s="6">
        <v>1</v>
      </c>
      <c r="B90" s="253" t="s">
        <v>158</v>
      </c>
      <c r="C90" s="254"/>
      <c r="D90" s="90">
        <f t="shared" si="5"/>
        <v>2700000</v>
      </c>
      <c r="E90" s="113">
        <v>2700000</v>
      </c>
      <c r="F90" s="113">
        <v>0</v>
      </c>
      <c r="G90" s="100" t="s">
        <v>100</v>
      </c>
      <c r="H90" s="88"/>
      <c r="I90" s="25" t="e">
        <f>#REF!</f>
        <v>#REF!</v>
      </c>
    </row>
    <row r="91" spans="1:9" s="85" customFormat="1" ht="21" customHeight="1" x14ac:dyDescent="0.55000000000000004">
      <c r="A91" s="265" t="s">
        <v>101</v>
      </c>
      <c r="B91" s="266"/>
      <c r="C91" s="267"/>
      <c r="D91" s="114">
        <f>+D93+D95</f>
        <v>10200000</v>
      </c>
      <c r="E91" s="114">
        <f>+E93+E95</f>
        <v>10200000</v>
      </c>
      <c r="F91" s="114">
        <f>+F93+F95</f>
        <v>0</v>
      </c>
      <c r="G91" s="115"/>
      <c r="H91" s="84"/>
      <c r="I91" s="25" t="e">
        <f>#REF!</f>
        <v>#REF!</v>
      </c>
    </row>
    <row r="92" spans="1:9" s="120" customFormat="1" ht="21" customHeight="1" x14ac:dyDescent="0.55000000000000004">
      <c r="A92" s="270" t="s">
        <v>27</v>
      </c>
      <c r="B92" s="271"/>
      <c r="C92" s="272"/>
      <c r="D92" s="116">
        <f t="shared" si="5"/>
        <v>0</v>
      </c>
      <c r="E92" s="117"/>
      <c r="F92" s="118"/>
      <c r="G92" s="119"/>
      <c r="H92" s="16"/>
      <c r="I92" s="25" t="e">
        <f t="shared" ref="I92:I111" si="7">I91</f>
        <v>#REF!</v>
      </c>
    </row>
    <row r="93" spans="1:9" s="56" customFormat="1" x14ac:dyDescent="0.55000000000000004">
      <c r="A93" s="5"/>
      <c r="B93" s="230" t="s">
        <v>26</v>
      </c>
      <c r="C93" s="231"/>
      <c r="D93" s="116">
        <f>E93+F93</f>
        <v>600000</v>
      </c>
      <c r="E93" s="121">
        <f>E94</f>
        <v>600000</v>
      </c>
      <c r="F93" s="122">
        <v>0</v>
      </c>
      <c r="G93" s="123"/>
      <c r="H93" s="55"/>
      <c r="I93" s="25" t="e">
        <f>#REF!</f>
        <v>#REF!</v>
      </c>
    </row>
    <row r="94" spans="1:9" s="56" customFormat="1" x14ac:dyDescent="0.55000000000000004">
      <c r="A94" s="4">
        <v>1</v>
      </c>
      <c r="B94" s="232" t="s">
        <v>25</v>
      </c>
      <c r="C94" s="233"/>
      <c r="D94" s="90">
        <f>E94+F94</f>
        <v>600000</v>
      </c>
      <c r="E94" s="90">
        <v>600000</v>
      </c>
      <c r="F94" s="90">
        <v>0</v>
      </c>
      <c r="G94" s="170" t="s">
        <v>102</v>
      </c>
      <c r="H94" s="55"/>
      <c r="I94" s="25" t="e">
        <f>#REF!</f>
        <v>#REF!</v>
      </c>
    </row>
    <row r="95" spans="1:9" s="62" customFormat="1" x14ac:dyDescent="0.55000000000000004">
      <c r="A95" s="3"/>
      <c r="B95" s="234" t="s">
        <v>24</v>
      </c>
      <c r="C95" s="235"/>
      <c r="D95" s="124">
        <f>SUM(D96:D111)</f>
        <v>9600000</v>
      </c>
      <c r="E95" s="125">
        <f>SUM(E96:E111)</f>
        <v>9600000</v>
      </c>
      <c r="F95" s="124">
        <f>SUM(F96:F111)</f>
        <v>0</v>
      </c>
      <c r="G95" s="126"/>
      <c r="H95" s="61"/>
      <c r="I95" s="25" t="e">
        <f t="shared" si="7"/>
        <v>#REF!</v>
      </c>
    </row>
    <row r="96" spans="1:9" s="56" customFormat="1" ht="39" x14ac:dyDescent="0.55000000000000004">
      <c r="A96" s="2">
        <v>1</v>
      </c>
      <c r="B96" s="247" t="s">
        <v>23</v>
      </c>
      <c r="C96" s="248"/>
      <c r="D96" s="90">
        <f>E96+F96</f>
        <v>500000</v>
      </c>
      <c r="E96" s="76">
        <v>500000</v>
      </c>
      <c r="F96" s="127">
        <v>0</v>
      </c>
      <c r="G96" s="128" t="s">
        <v>103</v>
      </c>
      <c r="H96" s="55"/>
      <c r="I96" s="25" t="e">
        <f>#REF!</f>
        <v>#REF!</v>
      </c>
    </row>
    <row r="97" spans="1:9" s="56" customFormat="1" x14ac:dyDescent="0.55000000000000004">
      <c r="A97" s="2">
        <v>2</v>
      </c>
      <c r="B97" s="247" t="s">
        <v>22</v>
      </c>
      <c r="C97" s="248"/>
      <c r="D97" s="90">
        <f t="shared" ref="D97:D111" si="8">E97+F97</f>
        <v>400000</v>
      </c>
      <c r="E97" s="76">
        <v>400000</v>
      </c>
      <c r="F97" s="127">
        <v>0</v>
      </c>
      <c r="G97" s="129" t="s">
        <v>13</v>
      </c>
      <c r="H97" s="55"/>
      <c r="I97" s="25" t="e">
        <f t="shared" si="7"/>
        <v>#REF!</v>
      </c>
    </row>
    <row r="98" spans="1:9" s="56" customFormat="1" x14ac:dyDescent="0.55000000000000004">
      <c r="A98" s="2">
        <v>3</v>
      </c>
      <c r="B98" s="247" t="s">
        <v>21</v>
      </c>
      <c r="C98" s="248"/>
      <c r="D98" s="90">
        <f t="shared" si="8"/>
        <v>500000</v>
      </c>
      <c r="E98" s="76">
        <v>500000</v>
      </c>
      <c r="F98" s="127">
        <v>0</v>
      </c>
      <c r="G98" s="129" t="s">
        <v>104</v>
      </c>
      <c r="H98" s="55"/>
      <c r="I98" s="25" t="e">
        <f t="shared" si="7"/>
        <v>#REF!</v>
      </c>
    </row>
    <row r="99" spans="1:9" s="56" customFormat="1" x14ac:dyDescent="0.55000000000000004">
      <c r="A99" s="2">
        <v>4</v>
      </c>
      <c r="B99" s="247" t="s">
        <v>20</v>
      </c>
      <c r="C99" s="248"/>
      <c r="D99" s="90">
        <f t="shared" si="8"/>
        <v>500000</v>
      </c>
      <c r="E99" s="76">
        <v>500000</v>
      </c>
      <c r="F99" s="127">
        <v>0</v>
      </c>
      <c r="G99" s="128" t="s">
        <v>2</v>
      </c>
      <c r="H99" s="55"/>
      <c r="I99" s="25" t="e">
        <f t="shared" si="7"/>
        <v>#REF!</v>
      </c>
    </row>
    <row r="100" spans="1:9" s="56" customFormat="1" x14ac:dyDescent="0.55000000000000004">
      <c r="A100" s="2">
        <v>5</v>
      </c>
      <c r="B100" s="247" t="s">
        <v>19</v>
      </c>
      <c r="C100" s="248"/>
      <c r="D100" s="90">
        <f t="shared" si="8"/>
        <v>500000</v>
      </c>
      <c r="E100" s="76">
        <v>500000</v>
      </c>
      <c r="F100" s="127">
        <v>0</v>
      </c>
      <c r="G100" s="129" t="s">
        <v>2</v>
      </c>
      <c r="H100" s="55"/>
      <c r="I100" s="25" t="e">
        <f t="shared" si="7"/>
        <v>#REF!</v>
      </c>
    </row>
    <row r="101" spans="1:9" s="56" customFormat="1" x14ac:dyDescent="0.55000000000000004">
      <c r="A101" s="2">
        <v>6</v>
      </c>
      <c r="B101" s="247" t="s">
        <v>18</v>
      </c>
      <c r="C101" s="248"/>
      <c r="D101" s="90">
        <f t="shared" si="8"/>
        <v>500000</v>
      </c>
      <c r="E101" s="76">
        <v>500000</v>
      </c>
      <c r="F101" s="127">
        <v>0</v>
      </c>
      <c r="G101" s="129" t="s">
        <v>105</v>
      </c>
      <c r="H101" s="55"/>
      <c r="I101" s="25" t="e">
        <f t="shared" si="7"/>
        <v>#REF!</v>
      </c>
    </row>
    <row r="102" spans="1:9" s="30" customFormat="1" x14ac:dyDescent="0.55000000000000004">
      <c r="A102" s="2">
        <v>7</v>
      </c>
      <c r="B102" s="268" t="s">
        <v>17</v>
      </c>
      <c r="C102" s="269"/>
      <c r="D102" s="90">
        <f t="shared" si="8"/>
        <v>1400000</v>
      </c>
      <c r="E102" s="76">
        <v>1400000</v>
      </c>
      <c r="F102" s="127">
        <v>0</v>
      </c>
      <c r="G102" s="130" t="s">
        <v>106</v>
      </c>
      <c r="H102" s="29"/>
      <c r="I102" s="25" t="e">
        <f t="shared" si="7"/>
        <v>#REF!</v>
      </c>
    </row>
    <row r="103" spans="1:9" s="56" customFormat="1" x14ac:dyDescent="0.55000000000000004">
      <c r="A103" s="2">
        <v>8</v>
      </c>
      <c r="B103" s="247" t="s">
        <v>16</v>
      </c>
      <c r="C103" s="248"/>
      <c r="D103" s="90">
        <f t="shared" si="8"/>
        <v>500000</v>
      </c>
      <c r="E103" s="76">
        <v>500000</v>
      </c>
      <c r="F103" s="127">
        <v>0</v>
      </c>
      <c r="G103" s="128" t="s">
        <v>15</v>
      </c>
      <c r="H103" s="55"/>
      <c r="I103" s="25" t="e">
        <f t="shared" si="7"/>
        <v>#REF!</v>
      </c>
    </row>
    <row r="104" spans="1:9" s="56" customFormat="1" x14ac:dyDescent="0.55000000000000004">
      <c r="A104" s="2">
        <v>9</v>
      </c>
      <c r="B104" s="247" t="s">
        <v>14</v>
      </c>
      <c r="C104" s="248"/>
      <c r="D104" s="90">
        <f t="shared" si="8"/>
        <v>500000</v>
      </c>
      <c r="E104" s="76">
        <v>500000</v>
      </c>
      <c r="F104" s="127">
        <v>0</v>
      </c>
      <c r="G104" s="128" t="s">
        <v>13</v>
      </c>
      <c r="H104" s="55"/>
      <c r="I104" s="25" t="e">
        <f t="shared" si="7"/>
        <v>#REF!</v>
      </c>
    </row>
    <row r="105" spans="1:9" s="56" customFormat="1" x14ac:dyDescent="0.55000000000000004">
      <c r="A105" s="2">
        <v>10</v>
      </c>
      <c r="B105" s="247" t="s">
        <v>12</v>
      </c>
      <c r="C105" s="248"/>
      <c r="D105" s="90">
        <f t="shared" si="8"/>
        <v>1000000</v>
      </c>
      <c r="E105" s="76">
        <v>1000000</v>
      </c>
      <c r="F105" s="127">
        <v>0</v>
      </c>
      <c r="G105" s="128" t="s">
        <v>6</v>
      </c>
      <c r="H105" s="55"/>
      <c r="I105" s="25" t="e">
        <f>#REF!</f>
        <v>#REF!</v>
      </c>
    </row>
    <row r="106" spans="1:9" s="56" customFormat="1" x14ac:dyDescent="0.55000000000000004">
      <c r="A106" s="2">
        <v>11</v>
      </c>
      <c r="B106" s="247" t="s">
        <v>11</v>
      </c>
      <c r="C106" s="248"/>
      <c r="D106" s="90">
        <f t="shared" si="8"/>
        <v>500000</v>
      </c>
      <c r="E106" s="76">
        <v>500000</v>
      </c>
      <c r="F106" s="127">
        <v>0</v>
      </c>
      <c r="G106" s="129" t="s">
        <v>10</v>
      </c>
      <c r="H106" s="55"/>
      <c r="I106" s="25" t="e">
        <f t="shared" si="7"/>
        <v>#REF!</v>
      </c>
    </row>
    <row r="107" spans="1:9" s="56" customFormat="1" x14ac:dyDescent="0.55000000000000004">
      <c r="A107" s="2">
        <v>12</v>
      </c>
      <c r="B107" s="247" t="s">
        <v>9</v>
      </c>
      <c r="C107" s="248"/>
      <c r="D107" s="90">
        <f t="shared" si="8"/>
        <v>500000</v>
      </c>
      <c r="E107" s="76">
        <v>500000</v>
      </c>
      <c r="F107" s="127">
        <v>0</v>
      </c>
      <c r="G107" s="128" t="s">
        <v>8</v>
      </c>
      <c r="H107" s="55"/>
      <c r="I107" s="25" t="e">
        <f t="shared" si="7"/>
        <v>#REF!</v>
      </c>
    </row>
    <row r="108" spans="1:9" s="56" customFormat="1" x14ac:dyDescent="0.55000000000000004">
      <c r="A108" s="2">
        <v>13</v>
      </c>
      <c r="B108" s="247" t="s">
        <v>7</v>
      </c>
      <c r="C108" s="248"/>
      <c r="D108" s="90">
        <f t="shared" si="8"/>
        <v>500000</v>
      </c>
      <c r="E108" s="76">
        <v>500000</v>
      </c>
      <c r="F108" s="127">
        <v>0</v>
      </c>
      <c r="G108" s="128" t="s">
        <v>6</v>
      </c>
      <c r="H108" s="55"/>
      <c r="I108" s="25" t="e">
        <f t="shared" si="7"/>
        <v>#REF!</v>
      </c>
    </row>
    <row r="109" spans="1:9" s="56" customFormat="1" x14ac:dyDescent="0.55000000000000004">
      <c r="A109" s="2">
        <v>14</v>
      </c>
      <c r="B109" s="247" t="s">
        <v>5</v>
      </c>
      <c r="C109" s="248"/>
      <c r="D109" s="90">
        <f t="shared" si="8"/>
        <v>300000</v>
      </c>
      <c r="E109" s="76">
        <v>300000</v>
      </c>
      <c r="F109" s="127">
        <v>0</v>
      </c>
      <c r="G109" s="129" t="s">
        <v>107</v>
      </c>
      <c r="H109" s="55"/>
      <c r="I109" s="25" t="e">
        <f t="shared" si="7"/>
        <v>#REF!</v>
      </c>
    </row>
    <row r="110" spans="1:9" s="56" customFormat="1" x14ac:dyDescent="0.55000000000000004">
      <c r="A110" s="2">
        <v>15</v>
      </c>
      <c r="B110" s="247" t="s">
        <v>4</v>
      </c>
      <c r="C110" s="248"/>
      <c r="D110" s="90">
        <f t="shared" si="8"/>
        <v>500000</v>
      </c>
      <c r="E110" s="76">
        <v>500000</v>
      </c>
      <c r="F110" s="127">
        <v>0</v>
      </c>
      <c r="G110" s="128" t="s">
        <v>104</v>
      </c>
      <c r="H110" s="55"/>
      <c r="I110" s="25" t="e">
        <f>#REF!</f>
        <v>#REF!</v>
      </c>
    </row>
    <row r="111" spans="1:9" s="56" customFormat="1" x14ac:dyDescent="0.55000000000000004">
      <c r="A111" s="2">
        <v>16</v>
      </c>
      <c r="B111" s="247" t="s">
        <v>3</v>
      </c>
      <c r="C111" s="248"/>
      <c r="D111" s="90">
        <f t="shared" si="8"/>
        <v>1000000</v>
      </c>
      <c r="E111" s="76">
        <v>1000000</v>
      </c>
      <c r="F111" s="127">
        <v>0</v>
      </c>
      <c r="G111" s="128" t="s">
        <v>2</v>
      </c>
      <c r="H111" s="55"/>
      <c r="I111" s="25" t="e">
        <f t="shared" si="7"/>
        <v>#REF!</v>
      </c>
    </row>
    <row r="112" spans="1:9" s="56" customFormat="1" ht="21" customHeight="1" x14ac:dyDescent="0.55000000000000004">
      <c r="A112" s="227" t="s">
        <v>169</v>
      </c>
      <c r="B112" s="228"/>
      <c r="C112" s="229"/>
      <c r="D112" s="131">
        <f>D113</f>
        <v>9984000</v>
      </c>
      <c r="E112" s="132">
        <v>0</v>
      </c>
      <c r="F112" s="131">
        <f>F113</f>
        <v>9984000</v>
      </c>
      <c r="G112" s="133"/>
      <c r="H112" s="55"/>
      <c r="I112" s="25"/>
    </row>
    <row r="113" spans="1:9" s="56" customFormat="1" x14ac:dyDescent="0.55000000000000004">
      <c r="A113" s="5"/>
      <c r="B113" s="230" t="s">
        <v>170</v>
      </c>
      <c r="C113" s="231"/>
      <c r="D113" s="116">
        <f>E113+F113</f>
        <v>9984000</v>
      </c>
      <c r="E113" s="121">
        <f>SUM(E114:E116)</f>
        <v>0</v>
      </c>
      <c r="F113" s="121">
        <f>SUM(F114:F116)</f>
        <v>9984000</v>
      </c>
      <c r="G113" s="123"/>
      <c r="H113" s="55"/>
      <c r="I113" s="25" t="e">
        <f>#REF!</f>
        <v>#REF!</v>
      </c>
    </row>
    <row r="114" spans="1:9" s="56" customFormat="1" x14ac:dyDescent="0.55000000000000004">
      <c r="A114" s="4">
        <v>1</v>
      </c>
      <c r="B114" s="232" t="s">
        <v>171</v>
      </c>
      <c r="C114" s="233"/>
      <c r="D114" s="90">
        <v>1484000</v>
      </c>
      <c r="E114" s="90">
        <v>0</v>
      </c>
      <c r="F114" s="90">
        <v>1484000</v>
      </c>
      <c r="G114" s="170" t="s">
        <v>87</v>
      </c>
      <c r="H114" s="55"/>
      <c r="I114" s="25" t="e">
        <f>#REF!</f>
        <v>#REF!</v>
      </c>
    </row>
    <row r="115" spans="1:9" s="56" customFormat="1" x14ac:dyDescent="0.55000000000000004">
      <c r="A115" s="4">
        <v>2</v>
      </c>
      <c r="B115" s="232" t="s">
        <v>181</v>
      </c>
      <c r="C115" s="233"/>
      <c r="D115" s="90">
        <v>5200000</v>
      </c>
      <c r="E115" s="90">
        <v>0</v>
      </c>
      <c r="F115" s="90">
        <v>5200000</v>
      </c>
      <c r="G115" s="170" t="s">
        <v>87</v>
      </c>
      <c r="H115" s="55"/>
      <c r="I115" s="25" t="e">
        <f>#REF!</f>
        <v>#REF!</v>
      </c>
    </row>
    <row r="116" spans="1:9" s="56" customFormat="1" x14ac:dyDescent="0.55000000000000004">
      <c r="A116" s="4">
        <v>3</v>
      </c>
      <c r="B116" s="232" t="s">
        <v>182</v>
      </c>
      <c r="C116" s="233"/>
      <c r="D116" s="90">
        <v>3300000</v>
      </c>
      <c r="E116" s="90">
        <v>0</v>
      </c>
      <c r="F116" s="90">
        <v>3300000</v>
      </c>
      <c r="G116" s="170" t="s">
        <v>87</v>
      </c>
      <c r="H116" s="55"/>
      <c r="I116" s="25" t="e">
        <f>#REF!</f>
        <v>#REF!</v>
      </c>
    </row>
    <row r="117" spans="1:9" s="56" customFormat="1" ht="21" customHeight="1" x14ac:dyDescent="0.55000000000000004">
      <c r="A117" s="227" t="s">
        <v>173</v>
      </c>
      <c r="B117" s="228"/>
      <c r="C117" s="229"/>
      <c r="D117" s="131">
        <f>D118</f>
        <v>2800000</v>
      </c>
      <c r="E117" s="132">
        <v>0</v>
      </c>
      <c r="F117" s="131">
        <f>F118</f>
        <v>2800000</v>
      </c>
      <c r="G117" s="133"/>
      <c r="H117" s="55"/>
      <c r="I117" s="25"/>
    </row>
    <row r="118" spans="1:9" s="56" customFormat="1" x14ac:dyDescent="0.55000000000000004">
      <c r="A118" s="5"/>
      <c r="B118" s="230" t="s">
        <v>170</v>
      </c>
      <c r="C118" s="231"/>
      <c r="D118" s="211">
        <f>E118+F118</f>
        <v>2800000</v>
      </c>
      <c r="E118" s="121">
        <f>SUM(E119:E119)</f>
        <v>0</v>
      </c>
      <c r="F118" s="121">
        <f>SUM(F119:F119)</f>
        <v>2800000</v>
      </c>
      <c r="G118" s="123"/>
      <c r="H118" s="55"/>
      <c r="I118" s="25" t="e">
        <f>#REF!</f>
        <v>#REF!</v>
      </c>
    </row>
    <row r="119" spans="1:9" s="56" customFormat="1" x14ac:dyDescent="0.55000000000000004">
      <c r="A119" s="4">
        <v>1</v>
      </c>
      <c r="B119" s="232" t="s">
        <v>174</v>
      </c>
      <c r="C119" s="233"/>
      <c r="D119" s="90">
        <v>2800000</v>
      </c>
      <c r="E119" s="90">
        <v>0</v>
      </c>
      <c r="F119" s="90">
        <v>2800000</v>
      </c>
      <c r="G119" s="170" t="s">
        <v>87</v>
      </c>
      <c r="H119" s="55"/>
      <c r="I119" s="25" t="e">
        <f>#REF!</f>
        <v>#REF!</v>
      </c>
    </row>
    <row r="120" spans="1:9" s="56" customFormat="1" ht="21" customHeight="1" x14ac:dyDescent="0.55000000000000004">
      <c r="A120" s="227" t="s">
        <v>180</v>
      </c>
      <c r="B120" s="228"/>
      <c r="C120" s="229"/>
      <c r="D120" s="131">
        <f>D121</f>
        <v>3000000</v>
      </c>
      <c r="E120" s="132">
        <v>0</v>
      </c>
      <c r="F120" s="131">
        <f>F121</f>
        <v>3000000</v>
      </c>
      <c r="G120" s="133"/>
      <c r="H120" s="55"/>
      <c r="I120" s="25"/>
    </row>
    <row r="121" spans="1:9" s="56" customFormat="1" x14ac:dyDescent="0.55000000000000004">
      <c r="A121" s="5"/>
      <c r="B121" s="230" t="s">
        <v>48</v>
      </c>
      <c r="C121" s="231"/>
      <c r="D121" s="211">
        <f>E121+F121</f>
        <v>3000000</v>
      </c>
      <c r="E121" s="121">
        <f>SUM(E122:E122)</f>
        <v>0</v>
      </c>
      <c r="F121" s="121">
        <f>SUM(F122:F122)</f>
        <v>3000000</v>
      </c>
      <c r="G121" s="123"/>
      <c r="H121" s="55"/>
      <c r="I121" s="25" t="e">
        <f>#REF!</f>
        <v>#REF!</v>
      </c>
    </row>
    <row r="122" spans="1:9" s="56" customFormat="1" ht="49.5" customHeight="1" x14ac:dyDescent="0.55000000000000004">
      <c r="A122" s="4">
        <v>1</v>
      </c>
      <c r="B122" s="232" t="s">
        <v>177</v>
      </c>
      <c r="C122" s="233"/>
      <c r="D122" s="90">
        <v>3000000</v>
      </c>
      <c r="E122" s="90">
        <v>0</v>
      </c>
      <c r="F122" s="90">
        <v>3000000</v>
      </c>
      <c r="G122" s="170" t="s">
        <v>8</v>
      </c>
      <c r="H122" s="55"/>
      <c r="I122" s="25" t="e">
        <f>#REF!</f>
        <v>#REF!</v>
      </c>
    </row>
    <row r="123" spans="1:9" s="56" customFormat="1" x14ac:dyDescent="0.55000000000000004">
      <c r="A123" s="5"/>
      <c r="B123" s="230" t="s">
        <v>170</v>
      </c>
      <c r="C123" s="231"/>
      <c r="D123" s="211">
        <f>E123+F123</f>
        <v>10275000</v>
      </c>
      <c r="E123" s="121">
        <f>SUM(E124:E124)</f>
        <v>0</v>
      </c>
      <c r="F123" s="121">
        <f>SUM(F124:F126)</f>
        <v>10275000</v>
      </c>
      <c r="G123" s="123"/>
      <c r="H123" s="55"/>
      <c r="I123" s="25" t="e">
        <f>#REF!</f>
        <v>#REF!</v>
      </c>
    </row>
    <row r="124" spans="1:9" s="56" customFormat="1" x14ac:dyDescent="0.55000000000000004">
      <c r="A124" s="4">
        <v>2</v>
      </c>
      <c r="B124" s="232" t="s">
        <v>176</v>
      </c>
      <c r="C124" s="233"/>
      <c r="D124" s="90">
        <v>4700000</v>
      </c>
      <c r="E124" s="90">
        <v>0</v>
      </c>
      <c r="F124" s="90">
        <v>4700000</v>
      </c>
      <c r="G124" s="170" t="s">
        <v>87</v>
      </c>
      <c r="H124" s="55"/>
      <c r="I124" s="25" t="e">
        <f>#REF!</f>
        <v>#REF!</v>
      </c>
    </row>
    <row r="125" spans="1:9" s="56" customFormat="1" x14ac:dyDescent="0.55000000000000004">
      <c r="A125" s="4">
        <v>3</v>
      </c>
      <c r="B125" s="232" t="s">
        <v>178</v>
      </c>
      <c r="C125" s="233"/>
      <c r="D125" s="90">
        <v>3300000</v>
      </c>
      <c r="E125" s="90">
        <v>0</v>
      </c>
      <c r="F125" s="90">
        <v>3300000</v>
      </c>
      <c r="G125" s="170" t="s">
        <v>87</v>
      </c>
      <c r="H125" s="55"/>
      <c r="I125" s="25" t="e">
        <f>#REF!</f>
        <v>#REF!</v>
      </c>
    </row>
    <row r="126" spans="1:9" s="56" customFormat="1" x14ac:dyDescent="0.55000000000000004">
      <c r="A126" s="4">
        <v>4</v>
      </c>
      <c r="B126" s="232" t="s">
        <v>179</v>
      </c>
      <c r="C126" s="233"/>
      <c r="D126" s="90">
        <v>2275000</v>
      </c>
      <c r="E126" s="90">
        <v>0</v>
      </c>
      <c r="F126" s="90">
        <v>2275000</v>
      </c>
      <c r="G126" s="170" t="s">
        <v>87</v>
      </c>
      <c r="H126" s="55"/>
      <c r="I126" s="25" t="e">
        <f>#REF!</f>
        <v>#REF!</v>
      </c>
    </row>
    <row r="127" spans="1:9" s="56" customFormat="1" ht="21" customHeight="1" x14ac:dyDescent="0.55000000000000004">
      <c r="A127" s="227" t="s">
        <v>183</v>
      </c>
      <c r="B127" s="228"/>
      <c r="C127" s="229"/>
      <c r="D127" s="131">
        <f>D128+D130+D132+D134</f>
        <v>1049600</v>
      </c>
      <c r="E127" s="132">
        <v>0</v>
      </c>
      <c r="F127" s="131">
        <f>F128+F130+F132+F134</f>
        <v>1049600</v>
      </c>
      <c r="G127" s="133"/>
      <c r="H127" s="55"/>
      <c r="I127" s="25"/>
    </row>
    <row r="128" spans="1:9" s="56" customFormat="1" x14ac:dyDescent="0.55000000000000004">
      <c r="A128" s="5"/>
      <c r="B128" s="230" t="s">
        <v>48</v>
      </c>
      <c r="C128" s="231"/>
      <c r="D128" s="211">
        <f>E128+F128</f>
        <v>330000</v>
      </c>
      <c r="E128" s="121">
        <f>SUM(E129:E129)</f>
        <v>0</v>
      </c>
      <c r="F128" s="121">
        <f>SUM(F129:F129)</f>
        <v>330000</v>
      </c>
      <c r="G128" s="123"/>
      <c r="H128" s="55"/>
      <c r="I128" s="25" t="e">
        <f>#REF!</f>
        <v>#REF!</v>
      </c>
    </row>
    <row r="129" spans="1:9" s="56" customFormat="1" ht="78" customHeight="1" x14ac:dyDescent="0.55000000000000004">
      <c r="A129" s="4">
        <v>1</v>
      </c>
      <c r="B129" s="232" t="s">
        <v>190</v>
      </c>
      <c r="C129" s="233"/>
      <c r="D129" s="90">
        <v>330000</v>
      </c>
      <c r="E129" s="90">
        <v>0</v>
      </c>
      <c r="F129" s="90">
        <v>330000</v>
      </c>
      <c r="G129" s="170" t="s">
        <v>13</v>
      </c>
      <c r="H129" s="55"/>
      <c r="I129" s="25" t="e">
        <f>#REF!</f>
        <v>#REF!</v>
      </c>
    </row>
    <row r="130" spans="1:9" s="56" customFormat="1" x14ac:dyDescent="0.55000000000000004">
      <c r="A130" s="5"/>
      <c r="B130" s="230" t="s">
        <v>185</v>
      </c>
      <c r="C130" s="231"/>
      <c r="D130" s="211">
        <f>E130+F130</f>
        <v>39600</v>
      </c>
      <c r="E130" s="121">
        <f>SUM(E131:E131)</f>
        <v>0</v>
      </c>
      <c r="F130" s="121">
        <f>SUM(F131:F131)</f>
        <v>39600</v>
      </c>
      <c r="G130" s="123"/>
      <c r="H130" s="55"/>
      <c r="I130" s="25" t="e">
        <f>#REF!</f>
        <v>#REF!</v>
      </c>
    </row>
    <row r="131" spans="1:9" s="56" customFormat="1" ht="98.25" customHeight="1" x14ac:dyDescent="0.55000000000000004">
      <c r="A131" s="4">
        <v>1</v>
      </c>
      <c r="B131" s="232" t="s">
        <v>187</v>
      </c>
      <c r="C131" s="233"/>
      <c r="D131" s="90">
        <v>19600</v>
      </c>
      <c r="E131" s="90">
        <v>0</v>
      </c>
      <c r="F131" s="90">
        <v>39600</v>
      </c>
      <c r="G131" s="170" t="s">
        <v>184</v>
      </c>
      <c r="H131" s="55"/>
      <c r="I131" s="25" t="e">
        <f>#REF!</f>
        <v>#REF!</v>
      </c>
    </row>
    <row r="132" spans="1:9" s="56" customFormat="1" x14ac:dyDescent="0.55000000000000004">
      <c r="A132" s="5"/>
      <c r="B132" s="230" t="s">
        <v>28</v>
      </c>
      <c r="C132" s="231"/>
      <c r="D132" s="211">
        <f>E132+F132</f>
        <v>410000</v>
      </c>
      <c r="E132" s="121">
        <f>SUM(E133:E133)</f>
        <v>0</v>
      </c>
      <c r="F132" s="121">
        <f>SUM(F133:F133)</f>
        <v>410000</v>
      </c>
      <c r="G132" s="123"/>
      <c r="H132" s="55"/>
      <c r="I132" s="25" t="e">
        <f>#REF!</f>
        <v>#REF!</v>
      </c>
    </row>
    <row r="133" spans="1:9" s="56" customFormat="1" ht="52.5" customHeight="1" x14ac:dyDescent="0.55000000000000004">
      <c r="A133" s="4">
        <v>1</v>
      </c>
      <c r="B133" s="232" t="s">
        <v>186</v>
      </c>
      <c r="C133" s="233"/>
      <c r="D133" s="90">
        <v>410000</v>
      </c>
      <c r="E133" s="90">
        <v>0</v>
      </c>
      <c r="F133" s="90">
        <v>410000</v>
      </c>
      <c r="G133" s="100" t="s">
        <v>100</v>
      </c>
      <c r="H133" s="55"/>
      <c r="I133" s="25" t="e">
        <f>#REF!</f>
        <v>#REF!</v>
      </c>
    </row>
    <row r="134" spans="1:9" s="56" customFormat="1" x14ac:dyDescent="0.55000000000000004">
      <c r="A134" s="5"/>
      <c r="B134" s="230" t="s">
        <v>24</v>
      </c>
      <c r="C134" s="231"/>
      <c r="D134" s="211">
        <f>E134+F134</f>
        <v>270000</v>
      </c>
      <c r="E134" s="121">
        <f>SUM(E135:E135)</f>
        <v>0</v>
      </c>
      <c r="F134" s="121">
        <f>SUM(F135:F135)</f>
        <v>270000</v>
      </c>
      <c r="G134" s="123"/>
      <c r="H134" s="55"/>
      <c r="I134" s="25" t="e">
        <f>#REF!</f>
        <v>#REF!</v>
      </c>
    </row>
    <row r="135" spans="1:9" s="56" customFormat="1" ht="52.5" customHeight="1" x14ac:dyDescent="0.55000000000000004">
      <c r="A135" s="4">
        <v>1</v>
      </c>
      <c r="B135" s="232" t="s">
        <v>189</v>
      </c>
      <c r="C135" s="233"/>
      <c r="D135" s="90">
        <v>270000</v>
      </c>
      <c r="E135" s="90">
        <v>0</v>
      </c>
      <c r="F135" s="90">
        <v>270000</v>
      </c>
      <c r="G135" s="170" t="s">
        <v>104</v>
      </c>
      <c r="H135" s="55"/>
      <c r="I135" s="25" t="e">
        <f>#REF!</f>
        <v>#REF!</v>
      </c>
    </row>
    <row r="136" spans="1:9" s="56" customFormat="1" ht="21" customHeight="1" x14ac:dyDescent="0.55000000000000004">
      <c r="A136" s="227" t="s">
        <v>191</v>
      </c>
      <c r="B136" s="228"/>
      <c r="C136" s="229"/>
      <c r="D136" s="131">
        <f>D137+D139</f>
        <v>796347</v>
      </c>
      <c r="E136" s="132">
        <v>0</v>
      </c>
      <c r="F136" s="131">
        <f>F137+F139</f>
        <v>796347</v>
      </c>
      <c r="G136" s="133"/>
      <c r="H136" s="55"/>
      <c r="I136" s="25"/>
    </row>
    <row r="137" spans="1:9" s="56" customFormat="1" x14ac:dyDescent="0.55000000000000004">
      <c r="A137" s="5"/>
      <c r="B137" s="230" t="s">
        <v>48</v>
      </c>
      <c r="C137" s="231"/>
      <c r="D137" s="211">
        <f>E137+F137</f>
        <v>305900</v>
      </c>
      <c r="E137" s="121">
        <f>SUM(E138:E138)</f>
        <v>0</v>
      </c>
      <c r="F137" s="121">
        <f>SUM(F138:F138)</f>
        <v>305900</v>
      </c>
      <c r="G137" s="123"/>
      <c r="H137" s="55"/>
      <c r="I137" s="25" t="e">
        <f>#REF!</f>
        <v>#REF!</v>
      </c>
    </row>
    <row r="138" spans="1:9" s="56" customFormat="1" ht="78" customHeight="1" x14ac:dyDescent="0.55000000000000004">
      <c r="A138" s="4">
        <v>1</v>
      </c>
      <c r="B138" s="232" t="s">
        <v>192</v>
      </c>
      <c r="C138" s="233"/>
      <c r="D138" s="90">
        <v>305900</v>
      </c>
      <c r="E138" s="90">
        <v>0</v>
      </c>
      <c r="F138" s="90">
        <v>305900</v>
      </c>
      <c r="G138" s="170" t="s">
        <v>8</v>
      </c>
      <c r="H138" s="55"/>
      <c r="I138" s="25" t="e">
        <f>#REF!</f>
        <v>#REF!</v>
      </c>
    </row>
    <row r="139" spans="1:9" s="56" customFormat="1" ht="51.75" customHeight="1" x14ac:dyDescent="0.55000000000000004">
      <c r="A139" s="5"/>
      <c r="B139" s="234" t="s">
        <v>194</v>
      </c>
      <c r="C139" s="235"/>
      <c r="D139" s="211">
        <f>E139+F139</f>
        <v>490447</v>
      </c>
      <c r="E139" s="121">
        <f>SUM(E140:E140)</f>
        <v>0</v>
      </c>
      <c r="F139" s="121">
        <f>SUM(F140:F141)</f>
        <v>490447</v>
      </c>
      <c r="G139" s="123"/>
      <c r="H139" s="55"/>
      <c r="I139" s="25" t="e">
        <f>#REF!</f>
        <v>#REF!</v>
      </c>
    </row>
    <row r="140" spans="1:9" s="56" customFormat="1" ht="98.25" customHeight="1" x14ac:dyDescent="0.55000000000000004">
      <c r="A140" s="4">
        <v>1</v>
      </c>
      <c r="B140" s="232" t="s">
        <v>193</v>
      </c>
      <c r="C140" s="233"/>
      <c r="D140" s="90">
        <v>284700</v>
      </c>
      <c r="E140" s="90">
        <v>0</v>
      </c>
      <c r="F140" s="90">
        <v>284700</v>
      </c>
      <c r="G140" s="170" t="s">
        <v>184</v>
      </c>
      <c r="H140" s="55"/>
      <c r="I140" s="25" t="e">
        <f>#REF!</f>
        <v>#REF!</v>
      </c>
    </row>
    <row r="141" spans="1:9" s="56" customFormat="1" ht="52.5" customHeight="1" x14ac:dyDescent="0.55000000000000004">
      <c r="A141" s="4">
        <v>1</v>
      </c>
      <c r="B141" s="232" t="s">
        <v>195</v>
      </c>
      <c r="C141" s="233"/>
      <c r="D141" s="90">
        <v>205747</v>
      </c>
      <c r="E141" s="90">
        <v>0</v>
      </c>
      <c r="F141" s="90">
        <v>205747</v>
      </c>
      <c r="G141" s="100" t="s">
        <v>94</v>
      </c>
      <c r="H141" s="55"/>
      <c r="I141" s="25" t="e">
        <f>#REF!</f>
        <v>#REF!</v>
      </c>
    </row>
    <row r="142" spans="1:9" s="56" customFormat="1" ht="21" customHeight="1" x14ac:dyDescent="0.55000000000000004">
      <c r="A142" s="227" t="s">
        <v>196</v>
      </c>
      <c r="B142" s="228"/>
      <c r="C142" s="229"/>
      <c r="D142" s="131">
        <f>D143</f>
        <v>188600</v>
      </c>
      <c r="E142" s="132">
        <v>0</v>
      </c>
      <c r="F142" s="131">
        <f>F143+F145</f>
        <v>188600</v>
      </c>
      <c r="G142" s="133"/>
      <c r="H142" s="55"/>
      <c r="I142" s="25"/>
    </row>
    <row r="143" spans="1:9" s="56" customFormat="1" x14ac:dyDescent="0.55000000000000004">
      <c r="A143" s="5"/>
      <c r="B143" s="230" t="s">
        <v>42</v>
      </c>
      <c r="C143" s="231"/>
      <c r="D143" s="211">
        <f>E143+F143</f>
        <v>188600</v>
      </c>
      <c r="E143" s="121">
        <f>SUM(E144:E144)</f>
        <v>0</v>
      </c>
      <c r="F143" s="121">
        <f>SUM(F144:F144)</f>
        <v>188600</v>
      </c>
      <c r="G143" s="123"/>
      <c r="H143" s="55"/>
      <c r="I143" s="25" t="e">
        <f>#REF!</f>
        <v>#REF!</v>
      </c>
    </row>
    <row r="144" spans="1:9" s="56" customFormat="1" ht="78" customHeight="1" x14ac:dyDescent="0.55000000000000004">
      <c r="A144" s="4">
        <v>1</v>
      </c>
      <c r="B144" s="232" t="s">
        <v>197</v>
      </c>
      <c r="C144" s="233"/>
      <c r="D144" s="90">
        <v>188600</v>
      </c>
      <c r="E144" s="90">
        <v>0</v>
      </c>
      <c r="F144" s="90">
        <v>188600</v>
      </c>
      <c r="G144" s="170" t="s">
        <v>184</v>
      </c>
      <c r="H144" s="55"/>
      <c r="I144" s="25" t="e">
        <f>#REF!</f>
        <v>#REF!</v>
      </c>
    </row>
    <row r="145" spans="1:9" s="56" customFormat="1" ht="21" customHeight="1" x14ac:dyDescent="0.55000000000000004">
      <c r="A145" s="257" t="s">
        <v>1</v>
      </c>
      <c r="B145" s="258"/>
      <c r="C145" s="259"/>
      <c r="D145" s="131">
        <v>8000000</v>
      </c>
      <c r="E145" s="132">
        <f>D145</f>
        <v>8000000</v>
      </c>
      <c r="F145" s="131">
        <v>0</v>
      </c>
      <c r="G145" s="133"/>
      <c r="H145" s="55"/>
      <c r="I145" s="25"/>
    </row>
    <row r="146" spans="1:9" x14ac:dyDescent="0.55000000000000004">
      <c r="A146" s="260" t="s">
        <v>0</v>
      </c>
      <c r="B146" s="261"/>
      <c r="C146" s="262"/>
      <c r="D146" s="21">
        <f>D10+D145</f>
        <v>175571100</v>
      </c>
      <c r="E146" s="22">
        <f>E10+E145</f>
        <v>34732700</v>
      </c>
      <c r="F146" s="21">
        <f>F10+F145</f>
        <v>147489400</v>
      </c>
      <c r="G146" s="23"/>
    </row>
    <row r="148" spans="1:9" x14ac:dyDescent="0.55000000000000004">
      <c r="B148" s="236"/>
      <c r="C148" s="236"/>
    </row>
  </sheetData>
  <autoFilter ref="A7:G146">
    <filterColumn colId="0" showButton="0"/>
    <filterColumn colId="3" showButton="0"/>
    <filterColumn colId="4" showButton="0"/>
    <filterColumn colId="5" showButton="0"/>
  </autoFilter>
  <mergeCells count="146">
    <mergeCell ref="A142:C142"/>
    <mergeCell ref="B143:C143"/>
    <mergeCell ref="B144:C144"/>
    <mergeCell ref="B121:C121"/>
    <mergeCell ref="B122:C122"/>
    <mergeCell ref="A1:G1"/>
    <mergeCell ref="D7:F8"/>
    <mergeCell ref="E5:G5"/>
    <mergeCell ref="B22:C22"/>
    <mergeCell ref="B23:C23"/>
    <mergeCell ref="B24:C24"/>
    <mergeCell ref="B25:C25"/>
    <mergeCell ref="B26:C26"/>
    <mergeCell ref="B27:C27"/>
    <mergeCell ref="A7:C9"/>
    <mergeCell ref="B14:C14"/>
    <mergeCell ref="B15:C15"/>
    <mergeCell ref="B16:C16"/>
    <mergeCell ref="B17:C17"/>
    <mergeCell ref="B18:C18"/>
    <mergeCell ref="A10:C10"/>
    <mergeCell ref="A11:C11"/>
    <mergeCell ref="B13:C13"/>
    <mergeCell ref="B19:C19"/>
    <mergeCell ref="B20:C20"/>
    <mergeCell ref="B21:C21"/>
    <mergeCell ref="A6:G6"/>
    <mergeCell ref="G7:G9"/>
    <mergeCell ref="A12:C12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D37:F37"/>
    <mergeCell ref="D33:F33"/>
    <mergeCell ref="B48:C48"/>
    <mergeCell ref="B49:C49"/>
    <mergeCell ref="B51:C51"/>
    <mergeCell ref="B52:C52"/>
    <mergeCell ref="B50:C50"/>
    <mergeCell ref="B40:C40"/>
    <mergeCell ref="B41:C41"/>
    <mergeCell ref="B42:C42"/>
    <mergeCell ref="B43:C43"/>
    <mergeCell ref="B46:C46"/>
    <mergeCell ref="B47:C47"/>
    <mergeCell ref="B44:C44"/>
    <mergeCell ref="B45:C45"/>
    <mergeCell ref="B62:C62"/>
    <mergeCell ref="B63:C63"/>
    <mergeCell ref="B64:C64"/>
    <mergeCell ref="B65:C65"/>
    <mergeCell ref="B66:C66"/>
    <mergeCell ref="B53:C53"/>
    <mergeCell ref="B54:C54"/>
    <mergeCell ref="B59:C59"/>
    <mergeCell ref="B60:C60"/>
    <mergeCell ref="B61:C61"/>
    <mergeCell ref="A55:C55"/>
    <mergeCell ref="A56:C56"/>
    <mergeCell ref="B57:C57"/>
    <mergeCell ref="B58:C58"/>
    <mergeCell ref="A145:C145"/>
    <mergeCell ref="A146:C146"/>
    <mergeCell ref="A117:C117"/>
    <mergeCell ref="B118:C118"/>
    <mergeCell ref="B119:C119"/>
    <mergeCell ref="B87:C87"/>
    <mergeCell ref="B88:C88"/>
    <mergeCell ref="B89:C89"/>
    <mergeCell ref="B90:C90"/>
    <mergeCell ref="A91:C91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A92:C92"/>
    <mergeCell ref="B93:C93"/>
    <mergeCell ref="B94:C94"/>
    <mergeCell ref="B95:C95"/>
    <mergeCell ref="B96:C96"/>
    <mergeCell ref="A120:C120"/>
    <mergeCell ref="B83:C83"/>
    <mergeCell ref="B84:C84"/>
    <mergeCell ref="B85:C85"/>
    <mergeCell ref="B86:C86"/>
    <mergeCell ref="B104:C104"/>
    <mergeCell ref="B105:C105"/>
    <mergeCell ref="B106:C106"/>
    <mergeCell ref="B97:C97"/>
    <mergeCell ref="B107:C107"/>
    <mergeCell ref="B148:C148"/>
    <mergeCell ref="B79:C79"/>
    <mergeCell ref="B80:C80"/>
    <mergeCell ref="B67:C67"/>
    <mergeCell ref="B68:C68"/>
    <mergeCell ref="B69:C69"/>
    <mergeCell ref="A112:C112"/>
    <mergeCell ref="B113:C113"/>
    <mergeCell ref="B114:C114"/>
    <mergeCell ref="B115:C115"/>
    <mergeCell ref="B72:C72"/>
    <mergeCell ref="B73:C73"/>
    <mergeCell ref="B74:C74"/>
    <mergeCell ref="B70:C70"/>
    <mergeCell ref="B71:C71"/>
    <mergeCell ref="B75:C75"/>
    <mergeCell ref="B76:C76"/>
    <mergeCell ref="B77:C77"/>
    <mergeCell ref="B78:C78"/>
    <mergeCell ref="B116:C116"/>
    <mergeCell ref="B110:C110"/>
    <mergeCell ref="B111:C111"/>
    <mergeCell ref="B81:C81"/>
    <mergeCell ref="B82:C82"/>
    <mergeCell ref="A136:C136"/>
    <mergeCell ref="B137:C137"/>
    <mergeCell ref="B138:C138"/>
    <mergeCell ref="B139:C139"/>
    <mergeCell ref="B140:C140"/>
    <mergeCell ref="B141:C141"/>
    <mergeCell ref="B125:C125"/>
    <mergeCell ref="B126:C126"/>
    <mergeCell ref="B123:C123"/>
    <mergeCell ref="B124:C124"/>
    <mergeCell ref="B134:C134"/>
    <mergeCell ref="B135:C135"/>
    <mergeCell ref="A127:C127"/>
    <mergeCell ref="B128:C128"/>
    <mergeCell ref="B129:C129"/>
    <mergeCell ref="B130:C130"/>
    <mergeCell ref="B131:C131"/>
    <mergeCell ref="B132:C132"/>
    <mergeCell ref="B133:C133"/>
  </mergeCells>
  <pageMargins left="0.15748031496062992" right="7.874015748031496E-2" top="0.35433070866141736" bottom="0.31496062992125984" header="0.15748031496062992" footer="7.874015748031496E-2"/>
  <pageSetup paperSize="9" scale="80" orientation="portrait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5" manualBreakCount="5">
    <brk id="31" max="6" man="1"/>
    <brk id="54" max="6" man="1"/>
    <brk id="82" max="6" man="1"/>
    <brk id="116" max="6" man="1"/>
    <brk id="135" max="6" man="1"/>
  </rowBreaks>
  <ignoredErrors>
    <ignoredError sqref="D19 D89 D95 F41 D51" formula="1"/>
    <ignoredError sqref="F9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งบกลุ่ม 2562</vt:lpstr>
      <vt:lpstr>งบจังหวัด 2562</vt:lpstr>
      <vt:lpstr>Sheet1</vt:lpstr>
      <vt:lpstr>'งบจังหวัด 2562'!Print_Area</vt:lpstr>
      <vt:lpstr>'งบกลุ่ม 2562'!Print_Titles</vt:lpstr>
      <vt:lpstr>'งบจังหวัด 2562'!Print_Titles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kannika.com</dc:creator>
  <cp:lastModifiedBy>jaME</cp:lastModifiedBy>
  <cp:lastPrinted>2019-09-24T04:44:32Z</cp:lastPrinted>
  <dcterms:created xsi:type="dcterms:W3CDTF">2018-07-07T14:00:09Z</dcterms:created>
  <dcterms:modified xsi:type="dcterms:W3CDTF">2019-09-24T07:15:19Z</dcterms:modified>
</cp:coreProperties>
</file>