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\Desktop\Jame's document\งบประมาณปี 64\บัญชีโครงการ ปี 2564\ขั้น ครม. เห็นชอบ\"/>
    </mc:Choice>
  </mc:AlternateContent>
  <bookViews>
    <workbookView xWindow="0" yWindow="0" windowWidth="20490" windowHeight="7800" firstSheet="5" activeTab="12"/>
  </bookViews>
  <sheets>
    <sheet name="ประเด็น 1-3" sheetId="11" r:id="rId1"/>
    <sheet name="Sheet4" sheetId="12" r:id="rId2"/>
    <sheet name="สาธารณสุข" sheetId="13" r:id="rId3"/>
    <sheet name="ชป." sheetId="14" r:id="rId4"/>
    <sheet name="อ.ไชโย" sheetId="15" r:id="rId5"/>
    <sheet name="อ.ป่าโมก" sheetId="16" r:id="rId6"/>
    <sheet name="อ.สามโก้" sheetId="17" r:id="rId7"/>
    <sheet name="อ.โพธิ์ทอง" sheetId="18" r:id="rId8"/>
    <sheet name="อ.แสวงหา" sheetId="19" r:id="rId9"/>
    <sheet name="อ.วิเศษ" sheetId="20" r:id="rId10"/>
    <sheet name="ปกครอง" sheetId="21" r:id="rId11"/>
    <sheet name="กษ." sheetId="22" r:id="rId12"/>
    <sheet name="ท่องเที่ยว" sheetId="23" r:id="rId13"/>
  </sheets>
  <definedNames>
    <definedName name="_xlnm._FilterDatabase" localSheetId="11" hidden="1">กษ.!$L$1:$L$11</definedName>
    <definedName name="_xlnm._FilterDatabase" localSheetId="3" hidden="1">ชป.!$L$1:$L$11</definedName>
    <definedName name="_xlnm._FilterDatabase" localSheetId="12" hidden="1">ท่องเที่ยว!$L$1:$L$11</definedName>
    <definedName name="_xlnm._FilterDatabase" localSheetId="10" hidden="1">ปกครอง!$L$1:$L$11</definedName>
    <definedName name="_xlnm._FilterDatabase" localSheetId="0" hidden="1">'ประเด็น 1-3'!$L$1:$L$11</definedName>
    <definedName name="_xlnm._FilterDatabase" localSheetId="2" hidden="1">สาธารณสุข!$L$1:$L$11</definedName>
    <definedName name="_xlnm._FilterDatabase" localSheetId="4" hidden="1">อ.ไชโย!$L$1:$L$11</definedName>
    <definedName name="_xlnm._FilterDatabase" localSheetId="5" hidden="1">อ.ป่าโมก!$L$1:$L$11</definedName>
    <definedName name="_xlnm._FilterDatabase" localSheetId="7" hidden="1">อ.โพธิ์ทอง!$L$1:$L$11</definedName>
    <definedName name="_xlnm._FilterDatabase" localSheetId="9" hidden="1">อ.วิเศษ!$L$1:$L$11</definedName>
    <definedName name="_xlnm._FilterDatabase" localSheetId="6" hidden="1">อ.สามโก้!$L$1:$L$11</definedName>
    <definedName name="_xlnm._FilterDatabase" localSheetId="8" hidden="1">อ.แสวงหา!$L$1:$L$11</definedName>
    <definedName name="_GoBack" localSheetId="1">Sheet4!$G$2</definedName>
    <definedName name="_xlnm.Print_Titles" localSheetId="11">กษ.!$3:$4</definedName>
    <definedName name="_xlnm.Print_Titles" localSheetId="3">ชป.!$3:$4</definedName>
    <definedName name="_xlnm.Print_Titles" localSheetId="12">ท่องเที่ยว!$3:$4</definedName>
    <definedName name="_xlnm.Print_Titles" localSheetId="10">ปกครอง!$3:$4</definedName>
    <definedName name="_xlnm.Print_Titles" localSheetId="0">'ประเด็น 1-3'!$3:$4</definedName>
    <definedName name="_xlnm.Print_Titles" localSheetId="2">สาธารณสุข!$3:$4</definedName>
    <definedName name="_xlnm.Print_Titles" localSheetId="4">อ.ไชโย!$3:$4</definedName>
    <definedName name="_xlnm.Print_Titles" localSheetId="5">อ.ป่าโมก!$3:$4</definedName>
    <definedName name="_xlnm.Print_Titles" localSheetId="7">อ.โพธิ์ทอง!$3:$4</definedName>
    <definedName name="_xlnm.Print_Titles" localSheetId="9">อ.วิเศษ!$3:$4</definedName>
    <definedName name="_xlnm.Print_Titles" localSheetId="6">อ.สามโก้!$3:$4</definedName>
    <definedName name="_xlnm.Print_Titles" localSheetId="8">อ.แสวงหา!$3:$4</definedName>
  </definedNames>
  <calcPr calcId="152511"/>
</workbook>
</file>

<file path=xl/calcChain.xml><?xml version="1.0" encoding="utf-8"?>
<calcChain xmlns="http://schemas.openxmlformats.org/spreadsheetml/2006/main">
  <c r="K209" i="23" l="1"/>
  <c r="K208" i="23" s="1"/>
  <c r="K207" i="23" s="1"/>
  <c r="K206" i="23" s="1"/>
  <c r="J209" i="23"/>
  <c r="J208" i="23" s="1"/>
  <c r="J207" i="23" s="1"/>
  <c r="J206" i="23" s="1"/>
  <c r="I209" i="23"/>
  <c r="H209" i="23"/>
  <c r="G209" i="23"/>
  <c r="G208" i="23" s="1"/>
  <c r="G207" i="23" s="1"/>
  <c r="G206" i="23" s="1"/>
  <c r="E209" i="23"/>
  <c r="E208" i="23" s="1"/>
  <c r="E207" i="23" s="1"/>
  <c r="E206" i="23" s="1"/>
  <c r="I208" i="23"/>
  <c r="I207" i="23" s="1"/>
  <c r="I206" i="23" s="1"/>
  <c r="H208" i="23"/>
  <c r="H207" i="23" s="1"/>
  <c r="H206" i="23" s="1"/>
  <c r="G205" i="23"/>
  <c r="G200" i="23"/>
  <c r="G198" i="23"/>
  <c r="G189" i="23"/>
  <c r="G188" i="23" s="1"/>
  <c r="G187" i="23" s="1"/>
  <c r="G186" i="23" s="1"/>
  <c r="G185" i="23" s="1"/>
  <c r="K188" i="23"/>
  <c r="K187" i="23" s="1"/>
  <c r="K186" i="23" s="1"/>
  <c r="K185" i="23" s="1"/>
  <c r="J188" i="23"/>
  <c r="I188" i="23"/>
  <c r="H188" i="23"/>
  <c r="H187" i="23" s="1"/>
  <c r="H186" i="23" s="1"/>
  <c r="H185" i="23" s="1"/>
  <c r="E188" i="23"/>
  <c r="J187" i="23"/>
  <c r="I187" i="23"/>
  <c r="I186" i="23" s="1"/>
  <c r="I185" i="23" s="1"/>
  <c r="E187" i="23"/>
  <c r="E186" i="23" s="1"/>
  <c r="E185" i="23" s="1"/>
  <c r="J186" i="23"/>
  <c r="J185" i="23" s="1"/>
  <c r="I182" i="23"/>
  <c r="I176" i="23" s="1"/>
  <c r="I175" i="23" s="1"/>
  <c r="I174" i="23" s="1"/>
  <c r="I173" i="23" s="1"/>
  <c r="H182" i="23"/>
  <c r="G182" i="23"/>
  <c r="E182" i="23"/>
  <c r="E176" i="23" s="1"/>
  <c r="E175" i="23" s="1"/>
  <c r="E174" i="23" s="1"/>
  <c r="K177" i="23"/>
  <c r="K176" i="23" s="1"/>
  <c r="K175" i="23" s="1"/>
  <c r="K174" i="23" s="1"/>
  <c r="K173" i="23" s="1"/>
  <c r="J177" i="23"/>
  <c r="J176" i="23" s="1"/>
  <c r="J175" i="23" s="1"/>
  <c r="J174" i="23" s="1"/>
  <c r="I177" i="23"/>
  <c r="H177" i="23"/>
  <c r="H176" i="23" s="1"/>
  <c r="H175" i="23" s="1"/>
  <c r="H174" i="23" s="1"/>
  <c r="G177" i="23"/>
  <c r="G176" i="23" s="1"/>
  <c r="G175" i="23" s="1"/>
  <c r="G174" i="23" s="1"/>
  <c r="E177" i="23"/>
  <c r="K171" i="23"/>
  <c r="J171" i="23"/>
  <c r="J170" i="23" s="1"/>
  <c r="J169" i="23" s="1"/>
  <c r="J168" i="23" s="1"/>
  <c r="I171" i="23"/>
  <c r="I170" i="23" s="1"/>
  <c r="I169" i="23" s="1"/>
  <c r="I168" i="23" s="1"/>
  <c r="H171" i="23"/>
  <c r="H170" i="23" s="1"/>
  <c r="H169" i="23" s="1"/>
  <c r="H168" i="23" s="1"/>
  <c r="G171" i="23"/>
  <c r="E171" i="23"/>
  <c r="K170" i="23"/>
  <c r="K169" i="23" s="1"/>
  <c r="K168" i="23" s="1"/>
  <c r="G170" i="23"/>
  <c r="G169" i="23" s="1"/>
  <c r="G168" i="23" s="1"/>
  <c r="E170" i="23"/>
  <c r="E169" i="23" s="1"/>
  <c r="E168" i="23" s="1"/>
  <c r="K164" i="23"/>
  <c r="J164" i="23"/>
  <c r="J159" i="23" s="1"/>
  <c r="J158" i="23" s="1"/>
  <c r="J157" i="23" s="1"/>
  <c r="I164" i="23"/>
  <c r="I159" i="23" s="1"/>
  <c r="I158" i="23" s="1"/>
  <c r="I157" i="23" s="1"/>
  <c r="H164" i="23"/>
  <c r="G164" i="23"/>
  <c r="E164" i="23"/>
  <c r="E159" i="23" s="1"/>
  <c r="E158" i="23" s="1"/>
  <c r="E157" i="23" s="1"/>
  <c r="K160" i="23"/>
  <c r="K159" i="23" s="1"/>
  <c r="K158" i="23" s="1"/>
  <c r="K157" i="23" s="1"/>
  <c r="J160" i="23"/>
  <c r="I160" i="23"/>
  <c r="H160" i="23"/>
  <c r="H159" i="23" s="1"/>
  <c r="H158" i="23" s="1"/>
  <c r="H157" i="23" s="1"/>
  <c r="G160" i="23"/>
  <c r="G159" i="23" s="1"/>
  <c r="G158" i="23" s="1"/>
  <c r="G157" i="23" s="1"/>
  <c r="E160" i="23"/>
  <c r="K155" i="23"/>
  <c r="K148" i="23" s="1"/>
  <c r="K147" i="23" s="1"/>
  <c r="J155" i="23"/>
  <c r="I155" i="23"/>
  <c r="H155" i="23"/>
  <c r="G155" i="23"/>
  <c r="G148" i="23" s="1"/>
  <c r="G147" i="23" s="1"/>
  <c r="E155" i="23"/>
  <c r="K150" i="23"/>
  <c r="J150" i="23"/>
  <c r="I150" i="23"/>
  <c r="I149" i="23" s="1"/>
  <c r="H150" i="23"/>
  <c r="H149" i="23" s="1"/>
  <c r="G150" i="23"/>
  <c r="E150" i="23"/>
  <c r="E149" i="23" s="1"/>
  <c r="K149" i="23"/>
  <c r="G149" i="23"/>
  <c r="K126" i="23"/>
  <c r="K125" i="23" s="1"/>
  <c r="K124" i="23" s="1"/>
  <c r="K123" i="23" s="1"/>
  <c r="J126" i="23"/>
  <c r="I126" i="23"/>
  <c r="I125" i="23" s="1"/>
  <c r="I124" i="23" s="1"/>
  <c r="I123" i="23" s="1"/>
  <c r="H126" i="23"/>
  <c r="H125" i="23" s="1"/>
  <c r="H124" i="23" s="1"/>
  <c r="H123" i="23" s="1"/>
  <c r="F126" i="23"/>
  <c r="F125" i="23" s="1"/>
  <c r="F124" i="23" s="1"/>
  <c r="F123" i="23" s="1"/>
  <c r="F122" i="23" s="1"/>
  <c r="E126" i="23"/>
  <c r="E125" i="23" s="1"/>
  <c r="E124" i="23" s="1"/>
  <c r="E123" i="23" s="1"/>
  <c r="J125" i="23"/>
  <c r="J124" i="23" s="1"/>
  <c r="J123" i="23" s="1"/>
  <c r="K119" i="23"/>
  <c r="J119" i="23"/>
  <c r="I119" i="23"/>
  <c r="H119" i="23"/>
  <c r="G119" i="23"/>
  <c r="E119" i="23"/>
  <c r="K109" i="23"/>
  <c r="K108" i="23" s="1"/>
  <c r="K107" i="23" s="1"/>
  <c r="K106" i="23" s="1"/>
  <c r="J109" i="23"/>
  <c r="I109" i="23"/>
  <c r="H109" i="23"/>
  <c r="F109" i="23"/>
  <c r="F108" i="23" s="1"/>
  <c r="F107" i="23" s="1"/>
  <c r="F106" i="23" s="1"/>
  <c r="F6" i="23" s="1"/>
  <c r="F213" i="23" s="1"/>
  <c r="E109" i="23"/>
  <c r="K103" i="23"/>
  <c r="J103" i="23"/>
  <c r="I103" i="23"/>
  <c r="H103" i="23"/>
  <c r="H36" i="23" s="1"/>
  <c r="H35" i="23" s="1"/>
  <c r="H34" i="23" s="1"/>
  <c r="G103" i="23"/>
  <c r="E103" i="23"/>
  <c r="K37" i="23"/>
  <c r="J37" i="23"/>
  <c r="J36" i="23" s="1"/>
  <c r="J35" i="23" s="1"/>
  <c r="J34" i="23" s="1"/>
  <c r="I37" i="23"/>
  <c r="H37" i="23"/>
  <c r="G37" i="23"/>
  <c r="E37" i="23"/>
  <c r="E36" i="23" s="1"/>
  <c r="E35" i="23" s="1"/>
  <c r="E34" i="23" s="1"/>
  <c r="K32" i="23"/>
  <c r="K31" i="23" s="1"/>
  <c r="J32" i="23"/>
  <c r="J31" i="23" s="1"/>
  <c r="I32" i="23"/>
  <c r="H32" i="23"/>
  <c r="G32" i="23"/>
  <c r="G31" i="23" s="1"/>
  <c r="E32" i="23"/>
  <c r="E31" i="23" s="1"/>
  <c r="I31" i="23"/>
  <c r="H31" i="23"/>
  <c r="K29" i="23"/>
  <c r="K28" i="23" s="1"/>
  <c r="J29" i="23"/>
  <c r="J28" i="23" s="1"/>
  <c r="I29" i="23"/>
  <c r="H29" i="23"/>
  <c r="G29" i="23"/>
  <c r="G28" i="23" s="1"/>
  <c r="E29" i="23"/>
  <c r="E28" i="23" s="1"/>
  <c r="I28" i="23"/>
  <c r="H28" i="23"/>
  <c r="K24" i="23"/>
  <c r="K23" i="23" s="1"/>
  <c r="J24" i="23"/>
  <c r="J23" i="23" s="1"/>
  <c r="I24" i="23"/>
  <c r="H24" i="23"/>
  <c r="G24" i="23"/>
  <c r="G23" i="23" s="1"/>
  <c r="E24" i="23"/>
  <c r="I23" i="23"/>
  <c r="H23" i="23"/>
  <c r="E23" i="23"/>
  <c r="K17" i="23"/>
  <c r="J17" i="23"/>
  <c r="I17" i="23"/>
  <c r="H17" i="23"/>
  <c r="G17" i="23"/>
  <c r="E17" i="23"/>
  <c r="K12" i="23"/>
  <c r="J12" i="23"/>
  <c r="I12" i="23"/>
  <c r="H12" i="23"/>
  <c r="G12" i="23"/>
  <c r="E12" i="23"/>
  <c r="E9" i="23" s="1"/>
  <c r="E8" i="23" s="1"/>
  <c r="E7" i="23" s="1"/>
  <c r="G11" i="23"/>
  <c r="G10" i="23" s="1"/>
  <c r="K10" i="23"/>
  <c r="J10" i="23"/>
  <c r="I10" i="23"/>
  <c r="H10" i="23"/>
  <c r="E10" i="23"/>
  <c r="E188" i="21"/>
  <c r="G188" i="15"/>
  <c r="E188" i="15"/>
  <c r="E188" i="16"/>
  <c r="G188" i="16"/>
  <c r="G188" i="17"/>
  <c r="E188" i="17"/>
  <c r="K193" i="22"/>
  <c r="K192" i="22" s="1"/>
  <c r="K191" i="22" s="1"/>
  <c r="K190" i="22" s="1"/>
  <c r="J193" i="22"/>
  <c r="I193" i="22"/>
  <c r="I192" i="22" s="1"/>
  <c r="I191" i="22" s="1"/>
  <c r="I190" i="22" s="1"/>
  <c r="H193" i="22"/>
  <c r="H192" i="22" s="1"/>
  <c r="H191" i="22" s="1"/>
  <c r="H190" i="22" s="1"/>
  <c r="G193" i="22"/>
  <c r="E193" i="22"/>
  <c r="J192" i="22"/>
  <c r="J191" i="22" s="1"/>
  <c r="J190" i="22" s="1"/>
  <c r="G192" i="22"/>
  <c r="G191" i="22" s="1"/>
  <c r="G190" i="22" s="1"/>
  <c r="E192" i="22"/>
  <c r="E191" i="22" s="1"/>
  <c r="E190" i="22" s="1"/>
  <c r="G189" i="22"/>
  <c r="G188" i="22" s="1"/>
  <c r="G187" i="22" s="1"/>
  <c r="G186" i="22" s="1"/>
  <c r="G185" i="22" s="1"/>
  <c r="K188" i="22"/>
  <c r="K187" i="22" s="1"/>
  <c r="K186" i="22" s="1"/>
  <c r="K185" i="22" s="1"/>
  <c r="J188" i="22"/>
  <c r="I188" i="22"/>
  <c r="I187" i="22" s="1"/>
  <c r="I186" i="22" s="1"/>
  <c r="I185" i="22" s="1"/>
  <c r="H188" i="22"/>
  <c r="H187" i="22" s="1"/>
  <c r="E188" i="22"/>
  <c r="E187" i="22" s="1"/>
  <c r="E186" i="22" s="1"/>
  <c r="E185" i="22" s="1"/>
  <c r="J187" i="22"/>
  <c r="J186" i="22" s="1"/>
  <c r="J185" i="22" s="1"/>
  <c r="H186" i="22"/>
  <c r="H185" i="22" s="1"/>
  <c r="I182" i="22"/>
  <c r="H182" i="22"/>
  <c r="G182" i="22"/>
  <c r="G176" i="22" s="1"/>
  <c r="G175" i="22" s="1"/>
  <c r="G174" i="22" s="1"/>
  <c r="G173" i="22" s="1"/>
  <c r="E182" i="22"/>
  <c r="K177" i="22"/>
  <c r="J177" i="22"/>
  <c r="J176" i="22" s="1"/>
  <c r="J175" i="22" s="1"/>
  <c r="J174" i="22" s="1"/>
  <c r="I177" i="22"/>
  <c r="I176" i="22" s="1"/>
  <c r="I175" i="22" s="1"/>
  <c r="I174" i="22" s="1"/>
  <c r="H177" i="22"/>
  <c r="G177" i="22"/>
  <c r="E177" i="22"/>
  <c r="E176" i="22" s="1"/>
  <c r="E175" i="22" s="1"/>
  <c r="E174" i="22" s="1"/>
  <c r="K176" i="22"/>
  <c r="K175" i="22" s="1"/>
  <c r="K174" i="22" s="1"/>
  <c r="K171" i="22"/>
  <c r="K170" i="22" s="1"/>
  <c r="K169" i="22" s="1"/>
  <c r="K168" i="22" s="1"/>
  <c r="J171" i="22"/>
  <c r="J170" i="22" s="1"/>
  <c r="J169" i="22" s="1"/>
  <c r="J168" i="22" s="1"/>
  <c r="I171" i="22"/>
  <c r="H171" i="22"/>
  <c r="G171" i="22"/>
  <c r="G170" i="22" s="1"/>
  <c r="G169" i="22" s="1"/>
  <c r="G168" i="22" s="1"/>
  <c r="E171" i="22"/>
  <c r="E170" i="22" s="1"/>
  <c r="I170" i="22"/>
  <c r="I169" i="22" s="1"/>
  <c r="I168" i="22" s="1"/>
  <c r="H170" i="22"/>
  <c r="H169" i="22" s="1"/>
  <c r="H168" i="22" s="1"/>
  <c r="E169" i="22"/>
  <c r="E168" i="22" s="1"/>
  <c r="K164" i="22"/>
  <c r="J164" i="22"/>
  <c r="I164" i="22"/>
  <c r="H164" i="22"/>
  <c r="G164" i="22"/>
  <c r="E164" i="22"/>
  <c r="E159" i="22" s="1"/>
  <c r="E158" i="22" s="1"/>
  <c r="E157" i="22" s="1"/>
  <c r="K160" i="22"/>
  <c r="K159" i="22" s="1"/>
  <c r="K158" i="22" s="1"/>
  <c r="K157" i="22" s="1"/>
  <c r="J160" i="22"/>
  <c r="I160" i="22"/>
  <c r="H160" i="22"/>
  <c r="H159" i="22" s="1"/>
  <c r="H158" i="22" s="1"/>
  <c r="H157" i="22" s="1"/>
  <c r="G160" i="22"/>
  <c r="E160" i="22"/>
  <c r="J159" i="22"/>
  <c r="J158" i="22" s="1"/>
  <c r="J157" i="22" s="1"/>
  <c r="G159" i="22"/>
  <c r="G158" i="22" s="1"/>
  <c r="G157" i="22" s="1"/>
  <c r="K155" i="22"/>
  <c r="J155" i="22"/>
  <c r="I155" i="22"/>
  <c r="H155" i="22"/>
  <c r="H148" i="22" s="1"/>
  <c r="H147" i="22" s="1"/>
  <c r="G155" i="22"/>
  <c r="E155" i="22"/>
  <c r="K150" i="22"/>
  <c r="K149" i="22" s="1"/>
  <c r="J150" i="22"/>
  <c r="J149" i="22" s="1"/>
  <c r="I150" i="22"/>
  <c r="H150" i="22"/>
  <c r="G150" i="22"/>
  <c r="G149" i="22" s="1"/>
  <c r="E150" i="22"/>
  <c r="E149" i="22" s="1"/>
  <c r="I149" i="22"/>
  <c r="H149" i="22"/>
  <c r="K148" i="22"/>
  <c r="K147" i="22" s="1"/>
  <c r="G148" i="22"/>
  <c r="G147" i="22" s="1"/>
  <c r="K126" i="22"/>
  <c r="K125" i="22" s="1"/>
  <c r="K124" i="22" s="1"/>
  <c r="K123" i="22" s="1"/>
  <c r="J126" i="22"/>
  <c r="J125" i="22" s="1"/>
  <c r="J124" i="22" s="1"/>
  <c r="J123" i="22" s="1"/>
  <c r="I126" i="22"/>
  <c r="H126" i="22"/>
  <c r="F126" i="22"/>
  <c r="F125" i="22" s="1"/>
  <c r="F124" i="22" s="1"/>
  <c r="F123" i="22" s="1"/>
  <c r="F122" i="22" s="1"/>
  <c r="E126" i="22"/>
  <c r="E125" i="22" s="1"/>
  <c r="I125" i="22"/>
  <c r="I124" i="22" s="1"/>
  <c r="I123" i="22" s="1"/>
  <c r="H125" i="22"/>
  <c r="H124" i="22" s="1"/>
  <c r="E124" i="22"/>
  <c r="E123" i="22" s="1"/>
  <c r="H123" i="22"/>
  <c r="K119" i="22"/>
  <c r="J119" i="22"/>
  <c r="I119" i="22"/>
  <c r="I108" i="22" s="1"/>
  <c r="I107" i="22" s="1"/>
  <c r="I106" i="22" s="1"/>
  <c r="H119" i="22"/>
  <c r="G119" i="22"/>
  <c r="E119" i="22"/>
  <c r="K109" i="22"/>
  <c r="K108" i="22" s="1"/>
  <c r="K107" i="22" s="1"/>
  <c r="K106" i="22" s="1"/>
  <c r="J109" i="22"/>
  <c r="J108" i="22" s="1"/>
  <c r="J107" i="22" s="1"/>
  <c r="J106" i="22" s="1"/>
  <c r="I109" i="22"/>
  <c r="H109" i="22"/>
  <c r="F109" i="22"/>
  <c r="F108" i="22" s="1"/>
  <c r="F107" i="22" s="1"/>
  <c r="F106" i="22" s="1"/>
  <c r="F6" i="22" s="1"/>
  <c r="E109" i="22"/>
  <c r="E108" i="22" s="1"/>
  <c r="H108" i="22"/>
  <c r="H107" i="22" s="1"/>
  <c r="H106" i="22" s="1"/>
  <c r="E107" i="22"/>
  <c r="E106" i="22" s="1"/>
  <c r="K103" i="22"/>
  <c r="J103" i="22"/>
  <c r="I103" i="22"/>
  <c r="H103" i="22"/>
  <c r="G103" i="22"/>
  <c r="G36" i="22" s="1"/>
  <c r="G35" i="22" s="1"/>
  <c r="G34" i="22" s="1"/>
  <c r="E103" i="22"/>
  <c r="K37" i="22"/>
  <c r="J37" i="22"/>
  <c r="I37" i="22"/>
  <c r="I36" i="22" s="1"/>
  <c r="I35" i="22" s="1"/>
  <c r="I34" i="22" s="1"/>
  <c r="H37" i="22"/>
  <c r="H36" i="22" s="1"/>
  <c r="H35" i="22" s="1"/>
  <c r="H34" i="22" s="1"/>
  <c r="G37" i="22"/>
  <c r="E37" i="22"/>
  <c r="K36" i="22"/>
  <c r="K35" i="22" s="1"/>
  <c r="K34" i="22" s="1"/>
  <c r="J36" i="22"/>
  <c r="J35" i="22" s="1"/>
  <c r="J34" i="22" s="1"/>
  <c r="K32" i="22"/>
  <c r="K31" i="22" s="1"/>
  <c r="J32" i="22"/>
  <c r="I32" i="22"/>
  <c r="H32" i="22"/>
  <c r="H31" i="22" s="1"/>
  <c r="G32" i="22"/>
  <c r="G31" i="22" s="1"/>
  <c r="E32" i="22"/>
  <c r="J31" i="22"/>
  <c r="I31" i="22"/>
  <c r="E31" i="22"/>
  <c r="K29" i="22"/>
  <c r="K28" i="22" s="1"/>
  <c r="J29" i="22"/>
  <c r="J28" i="22" s="1"/>
  <c r="I29" i="22"/>
  <c r="H29" i="22"/>
  <c r="H28" i="22" s="1"/>
  <c r="G29" i="22"/>
  <c r="E29" i="22"/>
  <c r="I28" i="22"/>
  <c r="G28" i="22"/>
  <c r="E28" i="22"/>
  <c r="K24" i="22"/>
  <c r="J24" i="22"/>
  <c r="I24" i="22"/>
  <c r="I23" i="22" s="1"/>
  <c r="H24" i="22"/>
  <c r="H23" i="22" s="1"/>
  <c r="G24" i="22"/>
  <c r="E24" i="22"/>
  <c r="K23" i="22"/>
  <c r="J23" i="22"/>
  <c r="G23" i="22"/>
  <c r="E23" i="22"/>
  <c r="K17" i="22"/>
  <c r="J17" i="22"/>
  <c r="J9" i="22" s="1"/>
  <c r="I17" i="22"/>
  <c r="H17" i="22"/>
  <c r="G17" i="22"/>
  <c r="E17" i="22"/>
  <c r="K12" i="22"/>
  <c r="J12" i="22"/>
  <c r="I12" i="22"/>
  <c r="H12" i="22"/>
  <c r="G12" i="22"/>
  <c r="E12" i="22"/>
  <c r="G11" i="22"/>
  <c r="G10" i="22" s="1"/>
  <c r="K10" i="22"/>
  <c r="K9" i="22" s="1"/>
  <c r="J10" i="22"/>
  <c r="I10" i="22"/>
  <c r="I9" i="22" s="1"/>
  <c r="H10" i="22"/>
  <c r="E10" i="22"/>
  <c r="K207" i="21"/>
  <c r="K206" i="21" s="1"/>
  <c r="K205" i="21" s="1"/>
  <c r="K204" i="21" s="1"/>
  <c r="J207" i="21"/>
  <c r="J206" i="21" s="1"/>
  <c r="J205" i="21" s="1"/>
  <c r="J204" i="21" s="1"/>
  <c r="I207" i="21"/>
  <c r="I206" i="21" s="1"/>
  <c r="I205" i="21" s="1"/>
  <c r="I204" i="21" s="1"/>
  <c r="H207" i="21"/>
  <c r="H206" i="21" s="1"/>
  <c r="H205" i="21" s="1"/>
  <c r="H204" i="21" s="1"/>
  <c r="G207" i="21"/>
  <c r="G206" i="21" s="1"/>
  <c r="G205" i="21" s="1"/>
  <c r="G204" i="21" s="1"/>
  <c r="E207" i="21"/>
  <c r="E206" i="21" s="1"/>
  <c r="E205" i="21" s="1"/>
  <c r="E204" i="21" s="1"/>
  <c r="G188" i="21"/>
  <c r="G200" i="21"/>
  <c r="G198" i="21"/>
  <c r="G189" i="21"/>
  <c r="K188" i="21"/>
  <c r="K187" i="21" s="1"/>
  <c r="K186" i="21" s="1"/>
  <c r="K185" i="21" s="1"/>
  <c r="J188" i="21"/>
  <c r="I188" i="21"/>
  <c r="I187" i="21" s="1"/>
  <c r="I186" i="21" s="1"/>
  <c r="I185" i="21" s="1"/>
  <c r="H188" i="21"/>
  <c r="H187" i="21" s="1"/>
  <c r="H186" i="21" s="1"/>
  <c r="H185" i="21" s="1"/>
  <c r="E187" i="21"/>
  <c r="E186" i="21" s="1"/>
  <c r="E185" i="21" s="1"/>
  <c r="J187" i="21"/>
  <c r="J186" i="21" s="1"/>
  <c r="J185" i="21" s="1"/>
  <c r="I182" i="21"/>
  <c r="H182" i="21"/>
  <c r="G182" i="21"/>
  <c r="E182" i="21"/>
  <c r="K177" i="21"/>
  <c r="K176" i="21" s="1"/>
  <c r="K175" i="21" s="1"/>
  <c r="K174" i="21" s="1"/>
  <c r="J177" i="21"/>
  <c r="J176" i="21" s="1"/>
  <c r="J175" i="21" s="1"/>
  <c r="J174" i="21" s="1"/>
  <c r="I177" i="21"/>
  <c r="I176" i="21" s="1"/>
  <c r="I175" i="21" s="1"/>
  <c r="I174" i="21" s="1"/>
  <c r="H177" i="21"/>
  <c r="G177" i="21"/>
  <c r="E177" i="21"/>
  <c r="K171" i="21"/>
  <c r="K170" i="21" s="1"/>
  <c r="K169" i="21" s="1"/>
  <c r="K168" i="21" s="1"/>
  <c r="J171" i="21"/>
  <c r="J170" i="21" s="1"/>
  <c r="J169" i="21" s="1"/>
  <c r="J168" i="21" s="1"/>
  <c r="I171" i="21"/>
  <c r="I170" i="21" s="1"/>
  <c r="I169" i="21" s="1"/>
  <c r="I168" i="21" s="1"/>
  <c r="H171" i="21"/>
  <c r="H170" i="21" s="1"/>
  <c r="H169" i="21" s="1"/>
  <c r="H168" i="21" s="1"/>
  <c r="G171" i="21"/>
  <c r="E171" i="21"/>
  <c r="E170" i="21" s="1"/>
  <c r="E169" i="21" s="1"/>
  <c r="E168" i="21" s="1"/>
  <c r="G170" i="21"/>
  <c r="G169" i="21" s="1"/>
  <c r="G168" i="21" s="1"/>
  <c r="K164" i="21"/>
  <c r="J164" i="21"/>
  <c r="I164" i="21"/>
  <c r="H164" i="21"/>
  <c r="G164" i="21"/>
  <c r="E164" i="21"/>
  <c r="K160" i="21"/>
  <c r="J160" i="21"/>
  <c r="J159" i="21" s="1"/>
  <c r="J158" i="21" s="1"/>
  <c r="J157" i="21" s="1"/>
  <c r="I160" i="21"/>
  <c r="H160" i="21"/>
  <c r="G160" i="21"/>
  <c r="E160" i="21"/>
  <c r="E159" i="21" s="1"/>
  <c r="E158" i="21" s="1"/>
  <c r="E157" i="21" s="1"/>
  <c r="I159" i="21"/>
  <c r="I158" i="21" s="1"/>
  <c r="I157" i="21" s="1"/>
  <c r="K155" i="21"/>
  <c r="J155" i="21"/>
  <c r="I155" i="21"/>
  <c r="I148" i="21" s="1"/>
  <c r="I147" i="21" s="1"/>
  <c r="H155" i="21"/>
  <c r="H148" i="21" s="1"/>
  <c r="H147" i="21" s="1"/>
  <c r="G155" i="21"/>
  <c r="E155" i="21"/>
  <c r="K150" i="21"/>
  <c r="K149" i="21" s="1"/>
  <c r="J150" i="21"/>
  <c r="J149" i="21" s="1"/>
  <c r="I150" i="21"/>
  <c r="I149" i="21" s="1"/>
  <c r="H150" i="21"/>
  <c r="G150" i="21"/>
  <c r="G149" i="21" s="1"/>
  <c r="E150" i="21"/>
  <c r="E149" i="21" s="1"/>
  <c r="H149" i="21"/>
  <c r="J148" i="21"/>
  <c r="J147" i="21" s="1"/>
  <c r="K126" i="21"/>
  <c r="J126" i="21"/>
  <c r="J125" i="21" s="1"/>
  <c r="J124" i="21" s="1"/>
  <c r="J123" i="21" s="1"/>
  <c r="I126" i="21"/>
  <c r="I125" i="21" s="1"/>
  <c r="I124" i="21" s="1"/>
  <c r="I123" i="21" s="1"/>
  <c r="H126" i="21"/>
  <c r="F126" i="21"/>
  <c r="E126" i="21"/>
  <c r="E125" i="21" s="1"/>
  <c r="E124" i="21" s="1"/>
  <c r="E123" i="21" s="1"/>
  <c r="K125" i="21"/>
  <c r="K124" i="21" s="1"/>
  <c r="K123" i="21" s="1"/>
  <c r="H125" i="21"/>
  <c r="H124" i="21" s="1"/>
  <c r="H123" i="21" s="1"/>
  <c r="F125" i="21"/>
  <c r="F124" i="21" s="1"/>
  <c r="F123" i="21" s="1"/>
  <c r="F122" i="21" s="1"/>
  <c r="K119" i="21"/>
  <c r="J119" i="21"/>
  <c r="I119" i="21"/>
  <c r="H119" i="21"/>
  <c r="G119" i="21"/>
  <c r="E119" i="21"/>
  <c r="K109" i="21"/>
  <c r="J109" i="21"/>
  <c r="I109" i="21"/>
  <c r="I108" i="21" s="1"/>
  <c r="I107" i="21" s="1"/>
  <c r="I106" i="21" s="1"/>
  <c r="H109" i="21"/>
  <c r="H108" i="21" s="1"/>
  <c r="H107" i="21" s="1"/>
  <c r="H106" i="21" s="1"/>
  <c r="F109" i="21"/>
  <c r="E109" i="21"/>
  <c r="K108" i="21"/>
  <c r="K107" i="21" s="1"/>
  <c r="K106" i="21" s="1"/>
  <c r="F108" i="21"/>
  <c r="F107" i="21" s="1"/>
  <c r="F106" i="21" s="1"/>
  <c r="F6" i="21" s="1"/>
  <c r="K103" i="21"/>
  <c r="J103" i="21"/>
  <c r="I103" i="21"/>
  <c r="I36" i="21" s="1"/>
  <c r="I35" i="21" s="1"/>
  <c r="I34" i="21" s="1"/>
  <c r="H103" i="21"/>
  <c r="G103" i="21"/>
  <c r="E103" i="21"/>
  <c r="K37" i="21"/>
  <c r="K36" i="21" s="1"/>
  <c r="K35" i="21" s="1"/>
  <c r="K34" i="21" s="1"/>
  <c r="J37" i="21"/>
  <c r="J36" i="21" s="1"/>
  <c r="J35" i="21" s="1"/>
  <c r="J34" i="21" s="1"/>
  <c r="I37" i="21"/>
  <c r="H37" i="21"/>
  <c r="H36" i="21" s="1"/>
  <c r="H35" i="21" s="1"/>
  <c r="H34" i="21" s="1"/>
  <c r="G37" i="21"/>
  <c r="G36" i="21" s="1"/>
  <c r="G35" i="21" s="1"/>
  <c r="G34" i="21" s="1"/>
  <c r="E37" i="21"/>
  <c r="E36" i="21" s="1"/>
  <c r="E35" i="21" s="1"/>
  <c r="E34" i="21" s="1"/>
  <c r="K32" i="21"/>
  <c r="K31" i="21" s="1"/>
  <c r="J32" i="21"/>
  <c r="J31" i="21" s="1"/>
  <c r="I32" i="21"/>
  <c r="I31" i="21" s="1"/>
  <c r="H32" i="21"/>
  <c r="H31" i="21" s="1"/>
  <c r="G32" i="21"/>
  <c r="G31" i="21" s="1"/>
  <c r="E32" i="21"/>
  <c r="E31" i="21" s="1"/>
  <c r="K29" i="21"/>
  <c r="K28" i="21" s="1"/>
  <c r="J29" i="21"/>
  <c r="J28" i="21" s="1"/>
  <c r="I29" i="21"/>
  <c r="I28" i="21" s="1"/>
  <c r="H29" i="21"/>
  <c r="H28" i="21" s="1"/>
  <c r="G29" i="21"/>
  <c r="G28" i="21" s="1"/>
  <c r="E29" i="21"/>
  <c r="E28" i="21" s="1"/>
  <c r="K24" i="21"/>
  <c r="K23" i="21" s="1"/>
  <c r="J24" i="21"/>
  <c r="J23" i="21" s="1"/>
  <c r="I24" i="21"/>
  <c r="I23" i="21" s="1"/>
  <c r="H24" i="21"/>
  <c r="H23" i="21" s="1"/>
  <c r="G24" i="21"/>
  <c r="G23" i="21" s="1"/>
  <c r="E24" i="21"/>
  <c r="E23" i="21" s="1"/>
  <c r="K17" i="21"/>
  <c r="K9" i="21" s="1"/>
  <c r="J17" i="21"/>
  <c r="I17" i="21"/>
  <c r="H17" i="21"/>
  <c r="G17" i="21"/>
  <c r="E17" i="21"/>
  <c r="K12" i="21"/>
  <c r="J12" i="21"/>
  <c r="J9" i="21" s="1"/>
  <c r="I12" i="21"/>
  <c r="H12" i="21"/>
  <c r="G12" i="21"/>
  <c r="E12" i="21"/>
  <c r="E9" i="21" s="1"/>
  <c r="G11" i="21"/>
  <c r="G10" i="21" s="1"/>
  <c r="G9" i="21" s="1"/>
  <c r="K10" i="21"/>
  <c r="J10" i="21"/>
  <c r="I10" i="21"/>
  <c r="H10" i="21"/>
  <c r="E10" i="21"/>
  <c r="K194" i="20"/>
  <c r="K193" i="20" s="1"/>
  <c r="K192" i="20" s="1"/>
  <c r="K191" i="20" s="1"/>
  <c r="J194" i="20"/>
  <c r="I194" i="20"/>
  <c r="I193" i="20" s="1"/>
  <c r="I192" i="20" s="1"/>
  <c r="I191" i="20" s="1"/>
  <c r="H194" i="20"/>
  <c r="H193" i="20" s="1"/>
  <c r="H192" i="20" s="1"/>
  <c r="H191" i="20" s="1"/>
  <c r="G194" i="20"/>
  <c r="G193" i="20" s="1"/>
  <c r="G192" i="20" s="1"/>
  <c r="G191" i="20" s="1"/>
  <c r="E194" i="20"/>
  <c r="J193" i="20"/>
  <c r="J192" i="20" s="1"/>
  <c r="J191" i="20" s="1"/>
  <c r="E193" i="20"/>
  <c r="E192" i="20" s="1"/>
  <c r="E191" i="20" s="1"/>
  <c r="G188" i="20"/>
  <c r="G187" i="20" s="1"/>
  <c r="G186" i="20" s="1"/>
  <c r="G185" i="20" s="1"/>
  <c r="K188" i="20"/>
  <c r="K187" i="20" s="1"/>
  <c r="K186" i="20" s="1"/>
  <c r="K185" i="20" s="1"/>
  <c r="J188" i="20"/>
  <c r="I188" i="20"/>
  <c r="I187" i="20" s="1"/>
  <c r="I186" i="20" s="1"/>
  <c r="I185" i="20" s="1"/>
  <c r="H188" i="20"/>
  <c r="H187" i="20" s="1"/>
  <c r="H186" i="20" s="1"/>
  <c r="H185" i="20" s="1"/>
  <c r="E188" i="20"/>
  <c r="J187" i="20"/>
  <c r="J186" i="20" s="1"/>
  <c r="J185" i="20" s="1"/>
  <c r="E187" i="20"/>
  <c r="E186" i="20" s="1"/>
  <c r="E185" i="20" s="1"/>
  <c r="I182" i="20"/>
  <c r="H182" i="20"/>
  <c r="G182" i="20"/>
  <c r="E182" i="20"/>
  <c r="K177" i="20"/>
  <c r="K176" i="20" s="1"/>
  <c r="K175" i="20" s="1"/>
  <c r="K174" i="20" s="1"/>
  <c r="J177" i="20"/>
  <c r="J176" i="20" s="1"/>
  <c r="J175" i="20" s="1"/>
  <c r="J174" i="20" s="1"/>
  <c r="I177" i="20"/>
  <c r="H177" i="20"/>
  <c r="G177" i="20"/>
  <c r="E177" i="20"/>
  <c r="K171" i="20"/>
  <c r="K170" i="20" s="1"/>
  <c r="K169" i="20" s="1"/>
  <c r="K168" i="20" s="1"/>
  <c r="J171" i="20"/>
  <c r="J170" i="20" s="1"/>
  <c r="J169" i="20" s="1"/>
  <c r="J168" i="20" s="1"/>
  <c r="I171" i="20"/>
  <c r="I170" i="20" s="1"/>
  <c r="I169" i="20" s="1"/>
  <c r="I168" i="20" s="1"/>
  <c r="H171" i="20"/>
  <c r="H170" i="20" s="1"/>
  <c r="H169" i="20" s="1"/>
  <c r="H168" i="20" s="1"/>
  <c r="G171" i="20"/>
  <c r="G170" i="20" s="1"/>
  <c r="G169" i="20" s="1"/>
  <c r="G168" i="20" s="1"/>
  <c r="E171" i="20"/>
  <c r="E170" i="20" s="1"/>
  <c r="E169" i="20" s="1"/>
  <c r="E168" i="20" s="1"/>
  <c r="K164" i="20"/>
  <c r="J164" i="20"/>
  <c r="J159" i="20" s="1"/>
  <c r="J158" i="20" s="1"/>
  <c r="J157" i="20" s="1"/>
  <c r="I164" i="20"/>
  <c r="H164" i="20"/>
  <c r="G164" i="20"/>
  <c r="E164" i="20"/>
  <c r="E159" i="20" s="1"/>
  <c r="E158" i="20" s="1"/>
  <c r="E157" i="20" s="1"/>
  <c r="K160" i="20"/>
  <c r="J160" i="20"/>
  <c r="I160" i="20"/>
  <c r="H160" i="20"/>
  <c r="H159" i="20" s="1"/>
  <c r="H158" i="20" s="1"/>
  <c r="H157" i="20" s="1"/>
  <c r="G160" i="20"/>
  <c r="E160" i="20"/>
  <c r="K155" i="20"/>
  <c r="J155" i="20"/>
  <c r="I155" i="20"/>
  <c r="H155" i="20"/>
  <c r="G155" i="20"/>
  <c r="E155" i="20"/>
  <c r="K150" i="20"/>
  <c r="K149" i="20" s="1"/>
  <c r="J150" i="20"/>
  <c r="J148" i="20" s="1"/>
  <c r="J147" i="20" s="1"/>
  <c r="I150" i="20"/>
  <c r="I148" i="20" s="1"/>
  <c r="I147" i="20" s="1"/>
  <c r="H150" i="20"/>
  <c r="G150" i="20"/>
  <c r="G149" i="20" s="1"/>
  <c r="E150" i="20"/>
  <c r="E149" i="20" s="1"/>
  <c r="I149" i="20"/>
  <c r="H149" i="20"/>
  <c r="K126" i="20"/>
  <c r="K125" i="20" s="1"/>
  <c r="K124" i="20" s="1"/>
  <c r="K123" i="20" s="1"/>
  <c r="J126" i="20"/>
  <c r="J125" i="20" s="1"/>
  <c r="J124" i="20" s="1"/>
  <c r="J123" i="20" s="1"/>
  <c r="I126" i="20"/>
  <c r="I125" i="20" s="1"/>
  <c r="I124" i="20" s="1"/>
  <c r="I123" i="20" s="1"/>
  <c r="H126" i="20"/>
  <c r="H125" i="20" s="1"/>
  <c r="H124" i="20" s="1"/>
  <c r="H123" i="20" s="1"/>
  <c r="F126" i="20"/>
  <c r="F125" i="20" s="1"/>
  <c r="F124" i="20" s="1"/>
  <c r="F123" i="20" s="1"/>
  <c r="F122" i="20" s="1"/>
  <c r="E126" i="20"/>
  <c r="E125" i="20" s="1"/>
  <c r="E124" i="20" s="1"/>
  <c r="E123" i="20" s="1"/>
  <c r="K119" i="20"/>
  <c r="J119" i="20"/>
  <c r="I119" i="20"/>
  <c r="H119" i="20"/>
  <c r="G119" i="20"/>
  <c r="E119" i="20"/>
  <c r="K109" i="20"/>
  <c r="J109" i="20"/>
  <c r="I109" i="20"/>
  <c r="H109" i="20"/>
  <c r="F109" i="20"/>
  <c r="F108" i="20" s="1"/>
  <c r="F107" i="20" s="1"/>
  <c r="F106" i="20" s="1"/>
  <c r="F6" i="20" s="1"/>
  <c r="F198" i="20" s="1"/>
  <c r="E109" i="20"/>
  <c r="K103" i="20"/>
  <c r="J103" i="20"/>
  <c r="I103" i="20"/>
  <c r="I36" i="20" s="1"/>
  <c r="I35" i="20" s="1"/>
  <c r="I34" i="20" s="1"/>
  <c r="H103" i="20"/>
  <c r="G103" i="20"/>
  <c r="E103" i="20"/>
  <c r="K37" i="20"/>
  <c r="K36" i="20" s="1"/>
  <c r="K35" i="20" s="1"/>
  <c r="K34" i="20" s="1"/>
  <c r="J37" i="20"/>
  <c r="I37" i="20"/>
  <c r="H37" i="20"/>
  <c r="H36" i="20" s="1"/>
  <c r="H35" i="20" s="1"/>
  <c r="H34" i="20" s="1"/>
  <c r="G37" i="20"/>
  <c r="G36" i="20" s="1"/>
  <c r="G35" i="20" s="1"/>
  <c r="G34" i="20" s="1"/>
  <c r="E37" i="20"/>
  <c r="K32" i="20"/>
  <c r="K31" i="20" s="1"/>
  <c r="J32" i="20"/>
  <c r="J31" i="20" s="1"/>
  <c r="I32" i="20"/>
  <c r="I31" i="20" s="1"/>
  <c r="H32" i="20"/>
  <c r="H31" i="20" s="1"/>
  <c r="G32" i="20"/>
  <c r="G31" i="20" s="1"/>
  <c r="E32" i="20"/>
  <c r="E31" i="20"/>
  <c r="K29" i="20"/>
  <c r="J29" i="20"/>
  <c r="I29" i="20"/>
  <c r="I28" i="20" s="1"/>
  <c r="H29" i="20"/>
  <c r="H28" i="20" s="1"/>
  <c r="G29" i="20"/>
  <c r="G28" i="20" s="1"/>
  <c r="E29" i="20"/>
  <c r="K28" i="20"/>
  <c r="J28" i="20"/>
  <c r="E28" i="20"/>
  <c r="K24" i="20"/>
  <c r="K23" i="20" s="1"/>
  <c r="J24" i="20"/>
  <c r="I24" i="20"/>
  <c r="I23" i="20" s="1"/>
  <c r="H24" i="20"/>
  <c r="H23" i="20" s="1"/>
  <c r="G24" i="20"/>
  <c r="G23" i="20" s="1"/>
  <c r="E24" i="20"/>
  <c r="E23" i="20" s="1"/>
  <c r="J23" i="20"/>
  <c r="K17" i="20"/>
  <c r="J17" i="20"/>
  <c r="I17" i="20"/>
  <c r="H17" i="20"/>
  <c r="G17" i="20"/>
  <c r="E17" i="20"/>
  <c r="K12" i="20"/>
  <c r="J12" i="20"/>
  <c r="I12" i="20"/>
  <c r="H12" i="20"/>
  <c r="G12" i="20"/>
  <c r="E12" i="20"/>
  <c r="G11" i="20"/>
  <c r="K10" i="20"/>
  <c r="J10" i="20"/>
  <c r="I10" i="20"/>
  <c r="H10" i="20"/>
  <c r="G10" i="20"/>
  <c r="E10" i="20"/>
  <c r="K193" i="19"/>
  <c r="K192" i="19" s="1"/>
  <c r="K191" i="19" s="1"/>
  <c r="K190" i="19" s="1"/>
  <c r="J193" i="19"/>
  <c r="J192" i="19" s="1"/>
  <c r="J191" i="19" s="1"/>
  <c r="J190" i="19" s="1"/>
  <c r="I193" i="19"/>
  <c r="H193" i="19"/>
  <c r="H192" i="19" s="1"/>
  <c r="H191" i="19" s="1"/>
  <c r="H190" i="19" s="1"/>
  <c r="G193" i="19"/>
  <c r="G192" i="19" s="1"/>
  <c r="G191" i="19" s="1"/>
  <c r="G190" i="19" s="1"/>
  <c r="E193" i="19"/>
  <c r="E192" i="19" s="1"/>
  <c r="E191" i="19" s="1"/>
  <c r="E190" i="19" s="1"/>
  <c r="I192" i="19"/>
  <c r="I191" i="19" s="1"/>
  <c r="I190" i="19" s="1"/>
  <c r="G188" i="19"/>
  <c r="G187" i="19" s="1"/>
  <c r="G186" i="19" s="1"/>
  <c r="G185" i="19" s="1"/>
  <c r="K188" i="19"/>
  <c r="K187" i="19" s="1"/>
  <c r="K186" i="19" s="1"/>
  <c r="K185" i="19" s="1"/>
  <c r="J188" i="19"/>
  <c r="I188" i="19"/>
  <c r="I187" i="19" s="1"/>
  <c r="I186" i="19" s="1"/>
  <c r="I185" i="19" s="1"/>
  <c r="H188" i="19"/>
  <c r="H187" i="19" s="1"/>
  <c r="H186" i="19" s="1"/>
  <c r="H185" i="19" s="1"/>
  <c r="E188" i="19"/>
  <c r="E187" i="19" s="1"/>
  <c r="E186" i="19" s="1"/>
  <c r="E185" i="19" s="1"/>
  <c r="J187" i="19"/>
  <c r="J186" i="19" s="1"/>
  <c r="J185" i="19" s="1"/>
  <c r="I182" i="19"/>
  <c r="H182" i="19"/>
  <c r="G182" i="19"/>
  <c r="E182" i="19"/>
  <c r="K177" i="19"/>
  <c r="K176" i="19" s="1"/>
  <c r="K175" i="19" s="1"/>
  <c r="K174" i="19" s="1"/>
  <c r="K173" i="19" s="1"/>
  <c r="J177" i="19"/>
  <c r="J176" i="19" s="1"/>
  <c r="J175" i="19" s="1"/>
  <c r="J174" i="19" s="1"/>
  <c r="I177" i="19"/>
  <c r="I176" i="19" s="1"/>
  <c r="I175" i="19" s="1"/>
  <c r="I174" i="19" s="1"/>
  <c r="H177" i="19"/>
  <c r="G177" i="19"/>
  <c r="E177" i="19"/>
  <c r="E176" i="19" s="1"/>
  <c r="E175" i="19" s="1"/>
  <c r="E174" i="19" s="1"/>
  <c r="K171" i="19"/>
  <c r="J171" i="19"/>
  <c r="J170" i="19" s="1"/>
  <c r="J169" i="19" s="1"/>
  <c r="J168" i="19" s="1"/>
  <c r="I171" i="19"/>
  <c r="I170" i="19" s="1"/>
  <c r="I169" i="19" s="1"/>
  <c r="I168" i="19" s="1"/>
  <c r="H171" i="19"/>
  <c r="G171" i="19"/>
  <c r="E171" i="19"/>
  <c r="E170" i="19" s="1"/>
  <c r="E169" i="19" s="1"/>
  <c r="E168" i="19" s="1"/>
  <c r="K170" i="19"/>
  <c r="K169" i="19" s="1"/>
  <c r="K168" i="19" s="1"/>
  <c r="H170" i="19"/>
  <c r="H169" i="19" s="1"/>
  <c r="H168" i="19" s="1"/>
  <c r="G170" i="19"/>
  <c r="G169" i="19" s="1"/>
  <c r="G168" i="19" s="1"/>
  <c r="K164" i="19"/>
  <c r="J164" i="19"/>
  <c r="I164" i="19"/>
  <c r="H164" i="19"/>
  <c r="G164" i="19"/>
  <c r="E164" i="19"/>
  <c r="K160" i="19"/>
  <c r="J160" i="19"/>
  <c r="I160" i="19"/>
  <c r="I159" i="19" s="1"/>
  <c r="I158" i="19" s="1"/>
  <c r="I157" i="19" s="1"/>
  <c r="H160" i="19"/>
  <c r="H159" i="19" s="1"/>
  <c r="H158" i="19" s="1"/>
  <c r="H157" i="19" s="1"/>
  <c r="G160" i="19"/>
  <c r="E160" i="19"/>
  <c r="J159" i="19"/>
  <c r="J158" i="19" s="1"/>
  <c r="J157" i="19" s="1"/>
  <c r="E159" i="19"/>
  <c r="E158" i="19" s="1"/>
  <c r="E157" i="19" s="1"/>
  <c r="K155" i="19"/>
  <c r="J155" i="19"/>
  <c r="I155" i="19"/>
  <c r="H155" i="19"/>
  <c r="G155" i="19"/>
  <c r="E155" i="19"/>
  <c r="K150" i="19"/>
  <c r="K149" i="19" s="1"/>
  <c r="J150" i="19"/>
  <c r="I150" i="19"/>
  <c r="I149" i="19" s="1"/>
  <c r="H150" i="19"/>
  <c r="G150" i="19"/>
  <c r="G149" i="19" s="1"/>
  <c r="E150" i="19"/>
  <c r="E149" i="19" s="1"/>
  <c r="H149" i="19"/>
  <c r="I148" i="19"/>
  <c r="I147" i="19" s="1"/>
  <c r="E148" i="19"/>
  <c r="E147" i="19" s="1"/>
  <c r="K126" i="19"/>
  <c r="J126" i="19"/>
  <c r="J125" i="19" s="1"/>
  <c r="J124" i="19" s="1"/>
  <c r="J123" i="19" s="1"/>
  <c r="I126" i="19"/>
  <c r="I125" i="19" s="1"/>
  <c r="I124" i="19" s="1"/>
  <c r="I123" i="19" s="1"/>
  <c r="H126" i="19"/>
  <c r="H125" i="19" s="1"/>
  <c r="H124" i="19" s="1"/>
  <c r="H123" i="19" s="1"/>
  <c r="F126" i="19"/>
  <c r="F125" i="19" s="1"/>
  <c r="F124" i="19" s="1"/>
  <c r="F123" i="19" s="1"/>
  <c r="F122" i="19" s="1"/>
  <c r="E126" i="19"/>
  <c r="E125" i="19" s="1"/>
  <c r="E124" i="19" s="1"/>
  <c r="E123" i="19" s="1"/>
  <c r="K125" i="19"/>
  <c r="K124" i="19" s="1"/>
  <c r="K123" i="19" s="1"/>
  <c r="K119" i="19"/>
  <c r="J119" i="19"/>
  <c r="I119" i="19"/>
  <c r="H119" i="19"/>
  <c r="G119" i="19"/>
  <c r="E119" i="19"/>
  <c r="K109" i="19"/>
  <c r="K108" i="19" s="1"/>
  <c r="K107" i="19" s="1"/>
  <c r="K106" i="19" s="1"/>
  <c r="J109" i="19"/>
  <c r="J108" i="19" s="1"/>
  <c r="J107" i="19" s="1"/>
  <c r="J106" i="19" s="1"/>
  <c r="I109" i="19"/>
  <c r="H109" i="19"/>
  <c r="F109" i="19"/>
  <c r="F108" i="19" s="1"/>
  <c r="F107" i="19" s="1"/>
  <c r="F106" i="19" s="1"/>
  <c r="F6" i="19" s="1"/>
  <c r="E109" i="19"/>
  <c r="E108" i="19" s="1"/>
  <c r="E107" i="19" s="1"/>
  <c r="E106" i="19" s="1"/>
  <c r="H108" i="19"/>
  <c r="H107" i="19" s="1"/>
  <c r="H106" i="19" s="1"/>
  <c r="K103" i="19"/>
  <c r="J103" i="19"/>
  <c r="I103" i="19"/>
  <c r="H103" i="19"/>
  <c r="G103" i="19"/>
  <c r="E103" i="19"/>
  <c r="K37" i="19"/>
  <c r="K36" i="19" s="1"/>
  <c r="K35" i="19" s="1"/>
  <c r="K34" i="19" s="1"/>
  <c r="J37" i="19"/>
  <c r="I37" i="19"/>
  <c r="H37" i="19"/>
  <c r="G37" i="19"/>
  <c r="G36" i="19" s="1"/>
  <c r="G35" i="19" s="1"/>
  <c r="G34" i="19" s="1"/>
  <c r="E37" i="19"/>
  <c r="I36" i="19"/>
  <c r="I35" i="19" s="1"/>
  <c r="I34" i="19" s="1"/>
  <c r="K32" i="19"/>
  <c r="K31" i="19" s="1"/>
  <c r="J32" i="19"/>
  <c r="I32" i="19"/>
  <c r="I31" i="19" s="1"/>
  <c r="H32" i="19"/>
  <c r="H31" i="19" s="1"/>
  <c r="G32" i="19"/>
  <c r="G31" i="19" s="1"/>
  <c r="E32" i="19"/>
  <c r="E31" i="19" s="1"/>
  <c r="J31" i="19"/>
  <c r="K29" i="19"/>
  <c r="K28" i="19" s="1"/>
  <c r="J29" i="19"/>
  <c r="J28" i="19" s="1"/>
  <c r="I29" i="19"/>
  <c r="H29" i="19"/>
  <c r="H28" i="19" s="1"/>
  <c r="G29" i="19"/>
  <c r="G28" i="19" s="1"/>
  <c r="E29" i="19"/>
  <c r="E28" i="19" s="1"/>
  <c r="I28" i="19"/>
  <c r="K24" i="19"/>
  <c r="K23" i="19" s="1"/>
  <c r="J24" i="19"/>
  <c r="J23" i="19" s="1"/>
  <c r="I24" i="19"/>
  <c r="I23" i="19" s="1"/>
  <c r="H24" i="19"/>
  <c r="H23" i="19" s="1"/>
  <c r="G24" i="19"/>
  <c r="G23" i="19" s="1"/>
  <c r="E24" i="19"/>
  <c r="E23" i="19" s="1"/>
  <c r="K17" i="19"/>
  <c r="J17" i="19"/>
  <c r="I17" i="19"/>
  <c r="H17" i="19"/>
  <c r="G17" i="19"/>
  <c r="E17" i="19"/>
  <c r="K12" i="19"/>
  <c r="J12" i="19"/>
  <c r="I12" i="19"/>
  <c r="H12" i="19"/>
  <c r="G12" i="19"/>
  <c r="E12" i="19"/>
  <c r="G11" i="19"/>
  <c r="K10" i="19"/>
  <c r="K9" i="19" s="1"/>
  <c r="K8" i="19" s="1"/>
  <c r="K7" i="19" s="1"/>
  <c r="K6" i="19" s="1"/>
  <c r="J10" i="19"/>
  <c r="I10" i="19"/>
  <c r="I9" i="19" s="1"/>
  <c r="H10" i="19"/>
  <c r="G10" i="19"/>
  <c r="G9" i="19" s="1"/>
  <c r="E10" i="19"/>
  <c r="K193" i="18"/>
  <c r="K192" i="18" s="1"/>
  <c r="K191" i="18" s="1"/>
  <c r="K190" i="18" s="1"/>
  <c r="J193" i="18"/>
  <c r="J192" i="18" s="1"/>
  <c r="J191" i="18" s="1"/>
  <c r="J190" i="18" s="1"/>
  <c r="I193" i="18"/>
  <c r="H193" i="18"/>
  <c r="H192" i="18" s="1"/>
  <c r="H191" i="18" s="1"/>
  <c r="H190" i="18" s="1"/>
  <c r="G193" i="18"/>
  <c r="G192" i="18" s="1"/>
  <c r="G191" i="18" s="1"/>
  <c r="G190" i="18" s="1"/>
  <c r="E193" i="18"/>
  <c r="E192" i="18" s="1"/>
  <c r="E191" i="18" s="1"/>
  <c r="E190" i="18" s="1"/>
  <c r="I192" i="18"/>
  <c r="I191" i="18" s="1"/>
  <c r="I190" i="18" s="1"/>
  <c r="K188" i="18"/>
  <c r="K187" i="18" s="1"/>
  <c r="K186" i="18" s="1"/>
  <c r="K185" i="18" s="1"/>
  <c r="J188" i="18"/>
  <c r="I188" i="18"/>
  <c r="I187" i="18" s="1"/>
  <c r="I186" i="18" s="1"/>
  <c r="I185" i="18" s="1"/>
  <c r="H188" i="18"/>
  <c r="H187" i="18" s="1"/>
  <c r="H186" i="18" s="1"/>
  <c r="H185" i="18" s="1"/>
  <c r="E188" i="18"/>
  <c r="E187" i="18" s="1"/>
  <c r="E186" i="18" s="1"/>
  <c r="E185" i="18" s="1"/>
  <c r="J187" i="18"/>
  <c r="J186" i="18" s="1"/>
  <c r="J185" i="18" s="1"/>
  <c r="I182" i="18"/>
  <c r="H182" i="18"/>
  <c r="G182" i="18"/>
  <c r="E182" i="18"/>
  <c r="K177" i="18"/>
  <c r="K176" i="18" s="1"/>
  <c r="K175" i="18" s="1"/>
  <c r="K174" i="18" s="1"/>
  <c r="J177" i="18"/>
  <c r="I177" i="18"/>
  <c r="H177" i="18"/>
  <c r="H176" i="18" s="1"/>
  <c r="H175" i="18" s="1"/>
  <c r="H174" i="18" s="1"/>
  <c r="G177" i="18"/>
  <c r="E177" i="18"/>
  <c r="J176" i="18"/>
  <c r="J175" i="18" s="1"/>
  <c r="J174" i="18" s="1"/>
  <c r="K171" i="18"/>
  <c r="K170" i="18" s="1"/>
  <c r="K169" i="18" s="1"/>
  <c r="K168" i="18" s="1"/>
  <c r="J171" i="18"/>
  <c r="J170" i="18" s="1"/>
  <c r="J169" i="18" s="1"/>
  <c r="J168" i="18" s="1"/>
  <c r="I171" i="18"/>
  <c r="I170" i="18" s="1"/>
  <c r="I169" i="18" s="1"/>
  <c r="I168" i="18" s="1"/>
  <c r="H171" i="18"/>
  <c r="G171" i="18"/>
  <c r="G170" i="18" s="1"/>
  <c r="G169" i="18" s="1"/>
  <c r="G168" i="18" s="1"/>
  <c r="E171" i="18"/>
  <c r="E170" i="18" s="1"/>
  <c r="E169" i="18" s="1"/>
  <c r="E168" i="18" s="1"/>
  <c r="H170" i="18"/>
  <c r="H169" i="18" s="1"/>
  <c r="H168" i="18" s="1"/>
  <c r="K164" i="18"/>
  <c r="J164" i="18"/>
  <c r="I164" i="18"/>
  <c r="H164" i="18"/>
  <c r="G164" i="18"/>
  <c r="E164" i="18"/>
  <c r="K160" i="18"/>
  <c r="J160" i="18"/>
  <c r="I160" i="18"/>
  <c r="H160" i="18"/>
  <c r="G160" i="18"/>
  <c r="E160" i="18"/>
  <c r="K155" i="18"/>
  <c r="J155" i="18"/>
  <c r="I155" i="18"/>
  <c r="H155" i="18"/>
  <c r="G155" i="18"/>
  <c r="E155" i="18"/>
  <c r="K150" i="18"/>
  <c r="K149" i="18" s="1"/>
  <c r="J150" i="18"/>
  <c r="I150" i="18"/>
  <c r="I149" i="18" s="1"/>
  <c r="H150" i="18"/>
  <c r="H149" i="18" s="1"/>
  <c r="G150" i="18"/>
  <c r="G149" i="18" s="1"/>
  <c r="E150" i="18"/>
  <c r="E149" i="18" s="1"/>
  <c r="K126" i="18"/>
  <c r="K125" i="18" s="1"/>
  <c r="K124" i="18" s="1"/>
  <c r="K123" i="18" s="1"/>
  <c r="J126" i="18"/>
  <c r="J125" i="18" s="1"/>
  <c r="J124" i="18" s="1"/>
  <c r="J123" i="18" s="1"/>
  <c r="I126" i="18"/>
  <c r="I125" i="18" s="1"/>
  <c r="I124" i="18" s="1"/>
  <c r="I123" i="18" s="1"/>
  <c r="H126" i="18"/>
  <c r="H125" i="18" s="1"/>
  <c r="H124" i="18" s="1"/>
  <c r="H123" i="18" s="1"/>
  <c r="F126" i="18"/>
  <c r="F125" i="18" s="1"/>
  <c r="F124" i="18" s="1"/>
  <c r="F123" i="18" s="1"/>
  <c r="F122" i="18" s="1"/>
  <c r="E126" i="18"/>
  <c r="E125" i="18" s="1"/>
  <c r="E124" i="18" s="1"/>
  <c r="E123" i="18" s="1"/>
  <c r="K119" i="18"/>
  <c r="J119" i="18"/>
  <c r="I119" i="18"/>
  <c r="H119" i="18"/>
  <c r="G119" i="18"/>
  <c r="E119" i="18"/>
  <c r="K109" i="18"/>
  <c r="J109" i="18"/>
  <c r="J108" i="18" s="1"/>
  <c r="J107" i="18" s="1"/>
  <c r="J106" i="18" s="1"/>
  <c r="I109" i="18"/>
  <c r="H109" i="18"/>
  <c r="F109" i="18"/>
  <c r="F108" i="18" s="1"/>
  <c r="F107" i="18" s="1"/>
  <c r="F106" i="18" s="1"/>
  <c r="F6" i="18" s="1"/>
  <c r="E109" i="18"/>
  <c r="E108" i="18" s="1"/>
  <c r="E107" i="18" s="1"/>
  <c r="E106" i="18" s="1"/>
  <c r="K103" i="18"/>
  <c r="J103" i="18"/>
  <c r="I103" i="18"/>
  <c r="H103" i="18"/>
  <c r="G103" i="18"/>
  <c r="E103" i="18"/>
  <c r="K37" i="18"/>
  <c r="J37" i="18"/>
  <c r="J36" i="18" s="1"/>
  <c r="J35" i="18" s="1"/>
  <c r="J34" i="18" s="1"/>
  <c r="I37" i="18"/>
  <c r="H37" i="18"/>
  <c r="G37" i="18"/>
  <c r="E37" i="18"/>
  <c r="K32" i="18"/>
  <c r="K31" i="18" s="1"/>
  <c r="J32" i="18"/>
  <c r="J31" i="18" s="1"/>
  <c r="I32" i="18"/>
  <c r="H32" i="18"/>
  <c r="H31" i="18" s="1"/>
  <c r="G32" i="18"/>
  <c r="G31" i="18" s="1"/>
  <c r="E32" i="18"/>
  <c r="E31" i="18" s="1"/>
  <c r="I31" i="18"/>
  <c r="K29" i="18"/>
  <c r="K28" i="18" s="1"/>
  <c r="J29" i="18"/>
  <c r="J28" i="18" s="1"/>
  <c r="I29" i="18"/>
  <c r="H29" i="18"/>
  <c r="H28" i="18" s="1"/>
  <c r="G29" i="18"/>
  <c r="G28" i="18" s="1"/>
  <c r="E29" i="18"/>
  <c r="E28" i="18" s="1"/>
  <c r="I28" i="18"/>
  <c r="K24" i="18"/>
  <c r="K23" i="18" s="1"/>
  <c r="J24" i="18"/>
  <c r="J23" i="18" s="1"/>
  <c r="I24" i="18"/>
  <c r="I23" i="18" s="1"/>
  <c r="H24" i="18"/>
  <c r="H23" i="18" s="1"/>
  <c r="G24" i="18"/>
  <c r="G23" i="18" s="1"/>
  <c r="E24" i="18"/>
  <c r="E23" i="18" s="1"/>
  <c r="K17" i="18"/>
  <c r="J17" i="18"/>
  <c r="I17" i="18"/>
  <c r="H17" i="18"/>
  <c r="G17" i="18"/>
  <c r="E17" i="18"/>
  <c r="K12" i="18"/>
  <c r="J12" i="18"/>
  <c r="I12" i="18"/>
  <c r="H12" i="18"/>
  <c r="G12" i="18"/>
  <c r="E12" i="18"/>
  <c r="G11" i="18"/>
  <c r="G10" i="18" s="1"/>
  <c r="K10" i="18"/>
  <c r="J10" i="18"/>
  <c r="I10" i="18"/>
  <c r="H10" i="18"/>
  <c r="E10" i="18"/>
  <c r="K197" i="17"/>
  <c r="K196" i="17" s="1"/>
  <c r="K195" i="17" s="1"/>
  <c r="K194" i="17" s="1"/>
  <c r="J197" i="17"/>
  <c r="I197" i="17"/>
  <c r="I196" i="17" s="1"/>
  <c r="I195" i="17" s="1"/>
  <c r="I194" i="17" s="1"/>
  <c r="H197" i="17"/>
  <c r="H196" i="17" s="1"/>
  <c r="H195" i="17" s="1"/>
  <c r="H194" i="17" s="1"/>
  <c r="G197" i="17"/>
  <c r="G196" i="17" s="1"/>
  <c r="G195" i="17" s="1"/>
  <c r="G194" i="17" s="1"/>
  <c r="E197" i="17"/>
  <c r="E196" i="17" s="1"/>
  <c r="E195" i="17" s="1"/>
  <c r="E194" i="17" s="1"/>
  <c r="J196" i="17"/>
  <c r="J195" i="17" s="1"/>
  <c r="J194" i="17" s="1"/>
  <c r="G189" i="17"/>
  <c r="G187" i="17" s="1"/>
  <c r="G186" i="17" s="1"/>
  <c r="G185" i="17" s="1"/>
  <c r="K188" i="17"/>
  <c r="K187" i="17" s="1"/>
  <c r="K186" i="17" s="1"/>
  <c r="K185" i="17" s="1"/>
  <c r="J188" i="17"/>
  <c r="J187" i="17" s="1"/>
  <c r="J186" i="17" s="1"/>
  <c r="J185" i="17" s="1"/>
  <c r="I188" i="17"/>
  <c r="I187" i="17" s="1"/>
  <c r="I186" i="17" s="1"/>
  <c r="I185" i="17" s="1"/>
  <c r="H188" i="17"/>
  <c r="H187" i="17" s="1"/>
  <c r="H186" i="17" s="1"/>
  <c r="H185" i="17" s="1"/>
  <c r="E187" i="17"/>
  <c r="E186" i="17" s="1"/>
  <c r="E185" i="17" s="1"/>
  <c r="I182" i="17"/>
  <c r="I176" i="17" s="1"/>
  <c r="I175" i="17" s="1"/>
  <c r="I174" i="17" s="1"/>
  <c r="H182" i="17"/>
  <c r="G182" i="17"/>
  <c r="E182" i="17"/>
  <c r="E176" i="17" s="1"/>
  <c r="E175" i="17" s="1"/>
  <c r="E174" i="17" s="1"/>
  <c r="K177" i="17"/>
  <c r="K176" i="17" s="1"/>
  <c r="K175" i="17" s="1"/>
  <c r="K174" i="17" s="1"/>
  <c r="J177" i="17"/>
  <c r="I177" i="17"/>
  <c r="H177" i="17"/>
  <c r="H176" i="17" s="1"/>
  <c r="H175" i="17" s="1"/>
  <c r="H174" i="17" s="1"/>
  <c r="G177" i="17"/>
  <c r="G176" i="17" s="1"/>
  <c r="G175" i="17" s="1"/>
  <c r="G174" i="17" s="1"/>
  <c r="G173" i="17" s="1"/>
  <c r="E177" i="17"/>
  <c r="J176" i="17"/>
  <c r="J175" i="17" s="1"/>
  <c r="J174" i="17" s="1"/>
  <c r="K171" i="17"/>
  <c r="K170" i="17" s="1"/>
  <c r="K169" i="17" s="1"/>
  <c r="K168" i="17" s="1"/>
  <c r="J171" i="17"/>
  <c r="J170" i="17" s="1"/>
  <c r="J169" i="17" s="1"/>
  <c r="J168" i="17" s="1"/>
  <c r="I171" i="17"/>
  <c r="I170" i="17" s="1"/>
  <c r="I169" i="17" s="1"/>
  <c r="I168" i="17" s="1"/>
  <c r="H171" i="17"/>
  <c r="G171" i="17"/>
  <c r="E171" i="17"/>
  <c r="E170" i="17" s="1"/>
  <c r="E169" i="17" s="1"/>
  <c r="E168" i="17" s="1"/>
  <c r="H170" i="17"/>
  <c r="H169" i="17" s="1"/>
  <c r="H168" i="17" s="1"/>
  <c r="G170" i="17"/>
  <c r="G169" i="17" s="1"/>
  <c r="G168" i="17" s="1"/>
  <c r="K164" i="17"/>
  <c r="J164" i="17"/>
  <c r="I164" i="17"/>
  <c r="I159" i="17" s="1"/>
  <c r="I158" i="17" s="1"/>
  <c r="I157" i="17" s="1"/>
  <c r="H164" i="17"/>
  <c r="G164" i="17"/>
  <c r="E164" i="17"/>
  <c r="K160" i="17"/>
  <c r="K159" i="17" s="1"/>
  <c r="K158" i="17" s="1"/>
  <c r="K157" i="17" s="1"/>
  <c r="J160" i="17"/>
  <c r="I160" i="17"/>
  <c r="H160" i="17"/>
  <c r="G160" i="17"/>
  <c r="G159" i="17" s="1"/>
  <c r="G158" i="17" s="1"/>
  <c r="G157" i="17" s="1"/>
  <c r="E160" i="17"/>
  <c r="K155" i="17"/>
  <c r="J155" i="17"/>
  <c r="I155" i="17"/>
  <c r="I148" i="17" s="1"/>
  <c r="I147" i="17" s="1"/>
  <c r="H155" i="17"/>
  <c r="G155" i="17"/>
  <c r="E155" i="17"/>
  <c r="K150" i="17"/>
  <c r="K149" i="17" s="1"/>
  <c r="J150" i="17"/>
  <c r="I150" i="17"/>
  <c r="I149" i="17" s="1"/>
  <c r="H150" i="17"/>
  <c r="H149" i="17" s="1"/>
  <c r="G150" i="17"/>
  <c r="G149" i="17" s="1"/>
  <c r="E150" i="17"/>
  <c r="E149" i="17" s="1"/>
  <c r="J148" i="17"/>
  <c r="J147" i="17" s="1"/>
  <c r="K126" i="17"/>
  <c r="K125" i="17" s="1"/>
  <c r="K124" i="17" s="1"/>
  <c r="K123" i="17" s="1"/>
  <c r="J126" i="17"/>
  <c r="J125" i="17" s="1"/>
  <c r="J124" i="17" s="1"/>
  <c r="J123" i="17" s="1"/>
  <c r="I126" i="17"/>
  <c r="I125" i="17" s="1"/>
  <c r="I124" i="17" s="1"/>
  <c r="I123" i="17" s="1"/>
  <c r="H126" i="17"/>
  <c r="H125" i="17" s="1"/>
  <c r="H124" i="17" s="1"/>
  <c r="H123" i="17" s="1"/>
  <c r="F126" i="17"/>
  <c r="F125" i="17" s="1"/>
  <c r="F124" i="17" s="1"/>
  <c r="F123" i="17" s="1"/>
  <c r="F122" i="17" s="1"/>
  <c r="E126" i="17"/>
  <c r="E125" i="17" s="1"/>
  <c r="E124" i="17" s="1"/>
  <c r="E123" i="17" s="1"/>
  <c r="K119" i="17"/>
  <c r="J119" i="17"/>
  <c r="I119" i="17"/>
  <c r="H119" i="17"/>
  <c r="G119" i="17"/>
  <c r="E119" i="17"/>
  <c r="K109" i="17"/>
  <c r="J109" i="17"/>
  <c r="I109" i="17"/>
  <c r="I108" i="17" s="1"/>
  <c r="I107" i="17" s="1"/>
  <c r="I106" i="17" s="1"/>
  <c r="H109" i="17"/>
  <c r="F109" i="17"/>
  <c r="E109" i="17"/>
  <c r="K108" i="17"/>
  <c r="K107" i="17" s="1"/>
  <c r="K106" i="17" s="1"/>
  <c r="F108" i="17"/>
  <c r="F107" i="17" s="1"/>
  <c r="F106" i="17" s="1"/>
  <c r="F6" i="17" s="1"/>
  <c r="K103" i="17"/>
  <c r="J103" i="17"/>
  <c r="I103" i="17"/>
  <c r="H103" i="17"/>
  <c r="G103" i="17"/>
  <c r="E103" i="17"/>
  <c r="K37" i="17"/>
  <c r="J37" i="17"/>
  <c r="J36" i="17" s="1"/>
  <c r="J35" i="17" s="1"/>
  <c r="J34" i="17" s="1"/>
  <c r="I37" i="17"/>
  <c r="H37" i="17"/>
  <c r="G37" i="17"/>
  <c r="E37" i="17"/>
  <c r="E36" i="17" s="1"/>
  <c r="E35" i="17" s="1"/>
  <c r="E34" i="17" s="1"/>
  <c r="K32" i="17"/>
  <c r="K31" i="17" s="1"/>
  <c r="J32" i="17"/>
  <c r="J31" i="17" s="1"/>
  <c r="I32" i="17"/>
  <c r="I31" i="17" s="1"/>
  <c r="H32" i="17"/>
  <c r="H31" i="17" s="1"/>
  <c r="G32" i="17"/>
  <c r="G31" i="17" s="1"/>
  <c r="E32" i="17"/>
  <c r="E31" i="17" s="1"/>
  <c r="K29" i="17"/>
  <c r="K28" i="17" s="1"/>
  <c r="J29" i="17"/>
  <c r="J28" i="17" s="1"/>
  <c r="I29" i="17"/>
  <c r="H29" i="17"/>
  <c r="H28" i="17" s="1"/>
  <c r="G29" i="17"/>
  <c r="G28" i="17" s="1"/>
  <c r="E29" i="17"/>
  <c r="I28" i="17"/>
  <c r="E28" i="17"/>
  <c r="K24" i="17"/>
  <c r="K23" i="17" s="1"/>
  <c r="J24" i="17"/>
  <c r="I24" i="17"/>
  <c r="H24" i="17"/>
  <c r="H23" i="17" s="1"/>
  <c r="G24" i="17"/>
  <c r="G23" i="17" s="1"/>
  <c r="E24" i="17"/>
  <c r="J23" i="17"/>
  <c r="I23" i="17"/>
  <c r="E23" i="17"/>
  <c r="K17" i="17"/>
  <c r="J17" i="17"/>
  <c r="I17" i="17"/>
  <c r="H17" i="17"/>
  <c r="G17" i="17"/>
  <c r="E17" i="17"/>
  <c r="K12" i="17"/>
  <c r="K9" i="17" s="1"/>
  <c r="J12" i="17"/>
  <c r="I12" i="17"/>
  <c r="H12" i="17"/>
  <c r="G12" i="17"/>
  <c r="G9" i="17" s="1"/>
  <c r="E12" i="17"/>
  <c r="G11" i="17"/>
  <c r="K10" i="17"/>
  <c r="J10" i="17"/>
  <c r="I10" i="17"/>
  <c r="H10" i="17"/>
  <c r="G10" i="17"/>
  <c r="E10" i="17"/>
  <c r="K202" i="16"/>
  <c r="K201" i="16" s="1"/>
  <c r="K200" i="16" s="1"/>
  <c r="K199" i="16" s="1"/>
  <c r="J202" i="16"/>
  <c r="I202" i="16"/>
  <c r="H202" i="16"/>
  <c r="H201" i="16" s="1"/>
  <c r="H200" i="16" s="1"/>
  <c r="H199" i="16" s="1"/>
  <c r="G202" i="16"/>
  <c r="G201" i="16" s="1"/>
  <c r="G200" i="16" s="1"/>
  <c r="G199" i="16" s="1"/>
  <c r="E202" i="16"/>
  <c r="J201" i="16"/>
  <c r="J200" i="16" s="1"/>
  <c r="J199" i="16" s="1"/>
  <c r="I201" i="16"/>
  <c r="I200" i="16" s="1"/>
  <c r="I199" i="16" s="1"/>
  <c r="E201" i="16"/>
  <c r="E200" i="16" s="1"/>
  <c r="E199" i="16" s="1"/>
  <c r="G198" i="16"/>
  <c r="G193" i="16"/>
  <c r="G189" i="16"/>
  <c r="G187" i="16" s="1"/>
  <c r="G186" i="16" s="1"/>
  <c r="G185" i="16" s="1"/>
  <c r="K188" i="16"/>
  <c r="K187" i="16" s="1"/>
  <c r="K186" i="16" s="1"/>
  <c r="K185" i="16" s="1"/>
  <c r="J188" i="16"/>
  <c r="J187" i="16" s="1"/>
  <c r="J186" i="16" s="1"/>
  <c r="J185" i="16" s="1"/>
  <c r="I188" i="16"/>
  <c r="I187" i="16" s="1"/>
  <c r="I186" i="16" s="1"/>
  <c r="I185" i="16" s="1"/>
  <c r="H188" i="16"/>
  <c r="H187" i="16" s="1"/>
  <c r="H186" i="16" s="1"/>
  <c r="H185" i="16" s="1"/>
  <c r="E187" i="16"/>
  <c r="E186" i="16" s="1"/>
  <c r="E185" i="16" s="1"/>
  <c r="I182" i="16"/>
  <c r="H182" i="16"/>
  <c r="G182" i="16"/>
  <c r="E182" i="16"/>
  <c r="E176" i="16" s="1"/>
  <c r="E175" i="16" s="1"/>
  <c r="E174" i="16" s="1"/>
  <c r="K177" i="16"/>
  <c r="K176" i="16" s="1"/>
  <c r="K175" i="16" s="1"/>
  <c r="K174" i="16" s="1"/>
  <c r="J177" i="16"/>
  <c r="I177" i="16"/>
  <c r="H177" i="16"/>
  <c r="H176" i="16" s="1"/>
  <c r="H175" i="16" s="1"/>
  <c r="H174" i="16" s="1"/>
  <c r="G177" i="16"/>
  <c r="G176" i="16" s="1"/>
  <c r="G175" i="16" s="1"/>
  <c r="G174" i="16" s="1"/>
  <c r="E177" i="16"/>
  <c r="J176" i="16"/>
  <c r="J175" i="16" s="1"/>
  <c r="J174" i="16" s="1"/>
  <c r="I176" i="16"/>
  <c r="I175" i="16" s="1"/>
  <c r="I174" i="16" s="1"/>
  <c r="K171" i="16"/>
  <c r="J171" i="16"/>
  <c r="J170" i="16" s="1"/>
  <c r="J169" i="16" s="1"/>
  <c r="J168" i="16" s="1"/>
  <c r="I171" i="16"/>
  <c r="I170" i="16" s="1"/>
  <c r="I169" i="16" s="1"/>
  <c r="I168" i="16" s="1"/>
  <c r="H171" i="16"/>
  <c r="G171" i="16"/>
  <c r="E171" i="16"/>
  <c r="E170" i="16" s="1"/>
  <c r="E169" i="16" s="1"/>
  <c r="E168" i="16" s="1"/>
  <c r="K170" i="16"/>
  <c r="K169" i="16" s="1"/>
  <c r="K168" i="16" s="1"/>
  <c r="H170" i="16"/>
  <c r="H169" i="16" s="1"/>
  <c r="H168" i="16" s="1"/>
  <c r="G170" i="16"/>
  <c r="G169" i="16" s="1"/>
  <c r="G168" i="16" s="1"/>
  <c r="K164" i="16"/>
  <c r="J164" i="16"/>
  <c r="J159" i="16" s="1"/>
  <c r="J158" i="16" s="1"/>
  <c r="J157" i="16" s="1"/>
  <c r="I164" i="16"/>
  <c r="H164" i="16"/>
  <c r="G164" i="16"/>
  <c r="E164" i="16"/>
  <c r="E159" i="16" s="1"/>
  <c r="E158" i="16" s="1"/>
  <c r="E157" i="16" s="1"/>
  <c r="K160" i="16"/>
  <c r="K159" i="16" s="1"/>
  <c r="K158" i="16" s="1"/>
  <c r="K157" i="16" s="1"/>
  <c r="J160" i="16"/>
  <c r="I160" i="16"/>
  <c r="H160" i="16"/>
  <c r="H159" i="16" s="1"/>
  <c r="H158" i="16" s="1"/>
  <c r="H157" i="16" s="1"/>
  <c r="G160" i="16"/>
  <c r="G159" i="16" s="1"/>
  <c r="G158" i="16" s="1"/>
  <c r="G157" i="16" s="1"/>
  <c r="E160" i="16"/>
  <c r="I159" i="16"/>
  <c r="I158" i="16" s="1"/>
  <c r="I157" i="16" s="1"/>
  <c r="K155" i="16"/>
  <c r="J155" i="16"/>
  <c r="I155" i="16"/>
  <c r="I148" i="16" s="1"/>
  <c r="I147" i="16" s="1"/>
  <c r="H155" i="16"/>
  <c r="H148" i="16" s="1"/>
  <c r="H147" i="16" s="1"/>
  <c r="G155" i="16"/>
  <c r="E155" i="16"/>
  <c r="K150" i="16"/>
  <c r="K149" i="16" s="1"/>
  <c r="J150" i="16"/>
  <c r="J149" i="16" s="1"/>
  <c r="I150" i="16"/>
  <c r="I149" i="16" s="1"/>
  <c r="H150" i="16"/>
  <c r="G150" i="16"/>
  <c r="G149" i="16" s="1"/>
  <c r="E150" i="16"/>
  <c r="E149" i="16" s="1"/>
  <c r="H149" i="16"/>
  <c r="J148" i="16"/>
  <c r="J147" i="16" s="1"/>
  <c r="K126" i="16"/>
  <c r="K125" i="16" s="1"/>
  <c r="K124" i="16" s="1"/>
  <c r="K123" i="16" s="1"/>
  <c r="J126" i="16"/>
  <c r="J125" i="16" s="1"/>
  <c r="J124" i="16" s="1"/>
  <c r="J123" i="16" s="1"/>
  <c r="I126" i="16"/>
  <c r="I125" i="16" s="1"/>
  <c r="I124" i="16" s="1"/>
  <c r="I123" i="16" s="1"/>
  <c r="H126" i="16"/>
  <c r="F126" i="16"/>
  <c r="F125" i="16" s="1"/>
  <c r="F124" i="16" s="1"/>
  <c r="F123" i="16" s="1"/>
  <c r="F122" i="16" s="1"/>
  <c r="E126" i="16"/>
  <c r="E125" i="16" s="1"/>
  <c r="E124" i="16" s="1"/>
  <c r="E123" i="16" s="1"/>
  <c r="H125" i="16"/>
  <c r="H124" i="16" s="1"/>
  <c r="H123" i="16" s="1"/>
  <c r="K119" i="16"/>
  <c r="J119" i="16"/>
  <c r="I119" i="16"/>
  <c r="H119" i="16"/>
  <c r="H108" i="16" s="1"/>
  <c r="H107" i="16" s="1"/>
  <c r="H106" i="16" s="1"/>
  <c r="G119" i="16"/>
  <c r="E119" i="16"/>
  <c r="K109" i="16"/>
  <c r="J109" i="16"/>
  <c r="J108" i="16" s="1"/>
  <c r="J107" i="16" s="1"/>
  <c r="J106" i="16" s="1"/>
  <c r="I109" i="16"/>
  <c r="I108" i="16" s="1"/>
  <c r="I107" i="16" s="1"/>
  <c r="I106" i="16" s="1"/>
  <c r="H109" i="16"/>
  <c r="F109" i="16"/>
  <c r="E109" i="16"/>
  <c r="E108" i="16" s="1"/>
  <c r="E107" i="16" s="1"/>
  <c r="E106" i="16" s="1"/>
  <c r="K108" i="16"/>
  <c r="K107" i="16" s="1"/>
  <c r="K106" i="16" s="1"/>
  <c r="F108" i="16"/>
  <c r="F107" i="16" s="1"/>
  <c r="F106" i="16" s="1"/>
  <c r="F6" i="16" s="1"/>
  <c r="K103" i="16"/>
  <c r="J103" i="16"/>
  <c r="I103" i="16"/>
  <c r="H103" i="16"/>
  <c r="G103" i="16"/>
  <c r="E103" i="16"/>
  <c r="K37" i="16"/>
  <c r="J37" i="16"/>
  <c r="I37" i="16"/>
  <c r="I36" i="16" s="1"/>
  <c r="I35" i="16" s="1"/>
  <c r="I34" i="16" s="1"/>
  <c r="H37" i="16"/>
  <c r="H36" i="16" s="1"/>
  <c r="H35" i="16" s="1"/>
  <c r="H34" i="16" s="1"/>
  <c r="G37" i="16"/>
  <c r="E37" i="16"/>
  <c r="E36" i="16" s="1"/>
  <c r="E35" i="16" s="1"/>
  <c r="E34" i="16" s="1"/>
  <c r="J36" i="16"/>
  <c r="J35" i="16" s="1"/>
  <c r="J34" i="16" s="1"/>
  <c r="K32" i="16"/>
  <c r="K31" i="16" s="1"/>
  <c r="J32" i="16"/>
  <c r="J31" i="16" s="1"/>
  <c r="I32" i="16"/>
  <c r="I31" i="16" s="1"/>
  <c r="H32" i="16"/>
  <c r="H31" i="16" s="1"/>
  <c r="G32" i="16"/>
  <c r="G31" i="16" s="1"/>
  <c r="E32" i="16"/>
  <c r="E31" i="16" s="1"/>
  <c r="K29" i="16"/>
  <c r="K28" i="16" s="1"/>
  <c r="J29" i="16"/>
  <c r="J28" i="16" s="1"/>
  <c r="I29" i="16"/>
  <c r="H29" i="16"/>
  <c r="H28" i="16" s="1"/>
  <c r="G29" i="16"/>
  <c r="G28" i="16" s="1"/>
  <c r="E29" i="16"/>
  <c r="I28" i="16"/>
  <c r="E28" i="16"/>
  <c r="K24" i="16"/>
  <c r="K23" i="16" s="1"/>
  <c r="J24" i="16"/>
  <c r="I24" i="16"/>
  <c r="H24" i="16"/>
  <c r="H23" i="16" s="1"/>
  <c r="G24" i="16"/>
  <c r="G23" i="16" s="1"/>
  <c r="E24" i="16"/>
  <c r="J23" i="16"/>
  <c r="I23" i="16"/>
  <c r="E23" i="16"/>
  <c r="K17" i="16"/>
  <c r="J17" i="16"/>
  <c r="I17" i="16"/>
  <c r="H17" i="16"/>
  <c r="G17" i="16"/>
  <c r="E17" i="16"/>
  <c r="K12" i="16"/>
  <c r="K9" i="16" s="1"/>
  <c r="K8" i="16" s="1"/>
  <c r="K7" i="16" s="1"/>
  <c r="J12" i="16"/>
  <c r="I12" i="16"/>
  <c r="H12" i="16"/>
  <c r="G12" i="16"/>
  <c r="G9" i="16" s="1"/>
  <c r="E12" i="16"/>
  <c r="G11" i="16"/>
  <c r="K10" i="16"/>
  <c r="J10" i="16"/>
  <c r="I10" i="16"/>
  <c r="H10" i="16"/>
  <c r="H9" i="16" s="1"/>
  <c r="G10" i="16"/>
  <c r="E10" i="16"/>
  <c r="K203" i="15"/>
  <c r="K202" i="15" s="1"/>
  <c r="K201" i="15" s="1"/>
  <c r="K200" i="15" s="1"/>
  <c r="J203" i="15"/>
  <c r="J202" i="15" s="1"/>
  <c r="J201" i="15" s="1"/>
  <c r="J200" i="15" s="1"/>
  <c r="I203" i="15"/>
  <c r="I202" i="15" s="1"/>
  <c r="I201" i="15" s="1"/>
  <c r="I200" i="15" s="1"/>
  <c r="H203" i="15"/>
  <c r="H202" i="15" s="1"/>
  <c r="H201" i="15" s="1"/>
  <c r="H200" i="15" s="1"/>
  <c r="G203" i="15"/>
  <c r="G202" i="15" s="1"/>
  <c r="G201" i="15" s="1"/>
  <c r="G200" i="15" s="1"/>
  <c r="E203" i="15"/>
  <c r="E202" i="15" s="1"/>
  <c r="E201" i="15" s="1"/>
  <c r="E200" i="15" s="1"/>
  <c r="G199" i="15"/>
  <c r="G194" i="15"/>
  <c r="G192" i="15"/>
  <c r="G189" i="15"/>
  <c r="K188" i="15"/>
  <c r="K187" i="15" s="1"/>
  <c r="K186" i="15" s="1"/>
  <c r="K185" i="15" s="1"/>
  <c r="J188" i="15"/>
  <c r="I188" i="15"/>
  <c r="H188" i="15"/>
  <c r="H187" i="15" s="1"/>
  <c r="H186" i="15" s="1"/>
  <c r="H185" i="15" s="1"/>
  <c r="E187" i="15"/>
  <c r="E186" i="15" s="1"/>
  <c r="E185" i="15" s="1"/>
  <c r="J187" i="15"/>
  <c r="J186" i="15" s="1"/>
  <c r="J185" i="15" s="1"/>
  <c r="I187" i="15"/>
  <c r="I186" i="15" s="1"/>
  <c r="I185" i="15" s="1"/>
  <c r="I182" i="15"/>
  <c r="I176" i="15" s="1"/>
  <c r="I175" i="15" s="1"/>
  <c r="I174" i="15" s="1"/>
  <c r="I173" i="15" s="1"/>
  <c r="H182" i="15"/>
  <c r="G182" i="15"/>
  <c r="E182" i="15"/>
  <c r="K177" i="15"/>
  <c r="K176" i="15" s="1"/>
  <c r="K175" i="15" s="1"/>
  <c r="K174" i="15" s="1"/>
  <c r="J177" i="15"/>
  <c r="J176" i="15" s="1"/>
  <c r="J175" i="15" s="1"/>
  <c r="J174" i="15" s="1"/>
  <c r="I177" i="15"/>
  <c r="H177" i="15"/>
  <c r="G177" i="15"/>
  <c r="G176" i="15" s="1"/>
  <c r="G175" i="15" s="1"/>
  <c r="G174" i="15" s="1"/>
  <c r="E177" i="15"/>
  <c r="E176" i="15" s="1"/>
  <c r="E175" i="15" s="1"/>
  <c r="E174" i="15" s="1"/>
  <c r="K171" i="15"/>
  <c r="K170" i="15" s="1"/>
  <c r="K169" i="15" s="1"/>
  <c r="K168" i="15" s="1"/>
  <c r="J171" i="15"/>
  <c r="J170" i="15" s="1"/>
  <c r="J169" i="15" s="1"/>
  <c r="J168" i="15" s="1"/>
  <c r="I171" i="15"/>
  <c r="I170" i="15" s="1"/>
  <c r="I169" i="15" s="1"/>
  <c r="I168" i="15" s="1"/>
  <c r="H171" i="15"/>
  <c r="G171" i="15"/>
  <c r="G170" i="15" s="1"/>
  <c r="G169" i="15" s="1"/>
  <c r="G168" i="15" s="1"/>
  <c r="E171" i="15"/>
  <c r="E170" i="15" s="1"/>
  <c r="E169" i="15" s="1"/>
  <c r="E168" i="15" s="1"/>
  <c r="H170" i="15"/>
  <c r="H169" i="15" s="1"/>
  <c r="H168" i="15" s="1"/>
  <c r="K164" i="15"/>
  <c r="J164" i="15"/>
  <c r="I164" i="15"/>
  <c r="I159" i="15" s="1"/>
  <c r="I158" i="15" s="1"/>
  <c r="I157" i="15" s="1"/>
  <c r="H164" i="15"/>
  <c r="G164" i="15"/>
  <c r="E164" i="15"/>
  <c r="K160" i="15"/>
  <c r="K159" i="15" s="1"/>
  <c r="K158" i="15" s="1"/>
  <c r="K157" i="15" s="1"/>
  <c r="J160" i="15"/>
  <c r="J159" i="15" s="1"/>
  <c r="J158" i="15" s="1"/>
  <c r="J157" i="15" s="1"/>
  <c r="I160" i="15"/>
  <c r="H160" i="15"/>
  <c r="G160" i="15"/>
  <c r="G159" i="15" s="1"/>
  <c r="G158" i="15" s="1"/>
  <c r="G157" i="15" s="1"/>
  <c r="E160" i="15"/>
  <c r="E159" i="15" s="1"/>
  <c r="E158" i="15" s="1"/>
  <c r="E157" i="15" s="1"/>
  <c r="K155" i="15"/>
  <c r="K148" i="15" s="1"/>
  <c r="K147" i="15" s="1"/>
  <c r="J155" i="15"/>
  <c r="I155" i="15"/>
  <c r="H155" i="15"/>
  <c r="H148" i="15" s="1"/>
  <c r="H147" i="15" s="1"/>
  <c r="G155" i="15"/>
  <c r="G148" i="15" s="1"/>
  <c r="G147" i="15" s="1"/>
  <c r="E155" i="15"/>
  <c r="K150" i="15"/>
  <c r="J150" i="15"/>
  <c r="J149" i="15" s="1"/>
  <c r="I150" i="15"/>
  <c r="I149" i="15" s="1"/>
  <c r="H150" i="15"/>
  <c r="G150" i="15"/>
  <c r="E150" i="15"/>
  <c r="E149" i="15" s="1"/>
  <c r="K149" i="15"/>
  <c r="H149" i="15"/>
  <c r="G149" i="15"/>
  <c r="J148" i="15"/>
  <c r="J147" i="15" s="1"/>
  <c r="I148" i="15"/>
  <c r="I147" i="15" s="1"/>
  <c r="K126" i="15"/>
  <c r="K125" i="15" s="1"/>
  <c r="K124" i="15" s="1"/>
  <c r="K123" i="15" s="1"/>
  <c r="J126" i="15"/>
  <c r="J125" i="15" s="1"/>
  <c r="J124" i="15" s="1"/>
  <c r="J123" i="15" s="1"/>
  <c r="I126" i="15"/>
  <c r="I125" i="15" s="1"/>
  <c r="I124" i="15" s="1"/>
  <c r="I123" i="15" s="1"/>
  <c r="H126" i="15"/>
  <c r="F126" i="15"/>
  <c r="F125" i="15" s="1"/>
  <c r="F124" i="15" s="1"/>
  <c r="F123" i="15" s="1"/>
  <c r="F122" i="15" s="1"/>
  <c r="E126" i="15"/>
  <c r="E125" i="15" s="1"/>
  <c r="E124" i="15" s="1"/>
  <c r="E123" i="15" s="1"/>
  <c r="H125" i="15"/>
  <c r="H124" i="15" s="1"/>
  <c r="H123" i="15" s="1"/>
  <c r="K119" i="15"/>
  <c r="J119" i="15"/>
  <c r="I119" i="15"/>
  <c r="H119" i="15"/>
  <c r="G119" i="15"/>
  <c r="E119" i="15"/>
  <c r="K109" i="15"/>
  <c r="K108" i="15" s="1"/>
  <c r="K107" i="15" s="1"/>
  <c r="K106" i="15" s="1"/>
  <c r="J109" i="15"/>
  <c r="I109" i="15"/>
  <c r="H109" i="15"/>
  <c r="H108" i="15" s="1"/>
  <c r="H107" i="15" s="1"/>
  <c r="H106" i="15" s="1"/>
  <c r="F109" i="15"/>
  <c r="F108" i="15" s="1"/>
  <c r="F107" i="15" s="1"/>
  <c r="F106" i="15" s="1"/>
  <c r="F6" i="15" s="1"/>
  <c r="E109" i="15"/>
  <c r="K103" i="15"/>
  <c r="J103" i="15"/>
  <c r="I103" i="15"/>
  <c r="H103" i="15"/>
  <c r="G103" i="15"/>
  <c r="E103" i="15"/>
  <c r="K37" i="15"/>
  <c r="J37" i="15"/>
  <c r="I37" i="15"/>
  <c r="I36" i="15" s="1"/>
  <c r="I35" i="15" s="1"/>
  <c r="I34" i="15" s="1"/>
  <c r="H37" i="15"/>
  <c r="H36" i="15" s="1"/>
  <c r="H35" i="15" s="1"/>
  <c r="H34" i="15" s="1"/>
  <c r="G37" i="15"/>
  <c r="E37" i="15"/>
  <c r="E36" i="15" s="1"/>
  <c r="E35" i="15" s="1"/>
  <c r="E34" i="15" s="1"/>
  <c r="K36" i="15"/>
  <c r="K35" i="15" s="1"/>
  <c r="K34" i="15" s="1"/>
  <c r="J36" i="15"/>
  <c r="J35" i="15" s="1"/>
  <c r="J34" i="15" s="1"/>
  <c r="K32" i="15"/>
  <c r="K31" i="15" s="1"/>
  <c r="J32" i="15"/>
  <c r="J31" i="15" s="1"/>
  <c r="I32" i="15"/>
  <c r="H32" i="15"/>
  <c r="H31" i="15" s="1"/>
  <c r="G32" i="15"/>
  <c r="G31" i="15" s="1"/>
  <c r="E32" i="15"/>
  <c r="E31" i="15" s="1"/>
  <c r="I31" i="15"/>
  <c r="K29" i="15"/>
  <c r="J29" i="15"/>
  <c r="I29" i="15"/>
  <c r="I28" i="15" s="1"/>
  <c r="H29" i="15"/>
  <c r="H28" i="15" s="1"/>
  <c r="G29" i="15"/>
  <c r="G28" i="15" s="1"/>
  <c r="E29" i="15"/>
  <c r="E28" i="15" s="1"/>
  <c r="K28" i="15"/>
  <c r="J28" i="15"/>
  <c r="K24" i="15"/>
  <c r="K23" i="15" s="1"/>
  <c r="J24" i="15"/>
  <c r="I24" i="15"/>
  <c r="I23" i="15" s="1"/>
  <c r="H24" i="15"/>
  <c r="H23" i="15" s="1"/>
  <c r="G24" i="15"/>
  <c r="E24" i="15"/>
  <c r="E23" i="15" s="1"/>
  <c r="J23" i="15"/>
  <c r="G23" i="15"/>
  <c r="K17" i="15"/>
  <c r="J17" i="15"/>
  <c r="I17" i="15"/>
  <c r="H17" i="15"/>
  <c r="G17" i="15"/>
  <c r="E17" i="15"/>
  <c r="K12" i="15"/>
  <c r="J12" i="15"/>
  <c r="I12" i="15"/>
  <c r="H12" i="15"/>
  <c r="G12" i="15"/>
  <c r="E12" i="15"/>
  <c r="G11" i="15"/>
  <c r="K10" i="15"/>
  <c r="J10" i="15"/>
  <c r="I10" i="15"/>
  <c r="H10" i="15"/>
  <c r="G10" i="15"/>
  <c r="G9" i="15" s="1"/>
  <c r="E10" i="15"/>
  <c r="K209" i="14"/>
  <c r="K208" i="14" s="1"/>
  <c r="K207" i="14" s="1"/>
  <c r="K206" i="14" s="1"/>
  <c r="J209" i="14"/>
  <c r="I209" i="14"/>
  <c r="H209" i="14"/>
  <c r="H208" i="14" s="1"/>
  <c r="H207" i="14" s="1"/>
  <c r="H206" i="14" s="1"/>
  <c r="G209" i="14"/>
  <c r="G208" i="14" s="1"/>
  <c r="G207" i="14" s="1"/>
  <c r="G206" i="14" s="1"/>
  <c r="E209" i="14"/>
  <c r="J208" i="14"/>
  <c r="J207" i="14" s="1"/>
  <c r="J206" i="14" s="1"/>
  <c r="I208" i="14"/>
  <c r="I207" i="14" s="1"/>
  <c r="I206" i="14" s="1"/>
  <c r="E208" i="14"/>
  <c r="E207" i="14" s="1"/>
  <c r="E206" i="14" s="1"/>
  <c r="G205" i="14"/>
  <c r="G200" i="14"/>
  <c r="G198" i="14"/>
  <c r="G189" i="14"/>
  <c r="G188" i="14" s="1"/>
  <c r="G187" i="14" s="1"/>
  <c r="G186" i="14" s="1"/>
  <c r="G185" i="14" s="1"/>
  <c r="K188" i="14"/>
  <c r="K187" i="14" s="1"/>
  <c r="K186" i="14" s="1"/>
  <c r="K185" i="14" s="1"/>
  <c r="J188" i="14"/>
  <c r="I188" i="14"/>
  <c r="I187" i="14" s="1"/>
  <c r="I186" i="14" s="1"/>
  <c r="I185" i="14" s="1"/>
  <c r="H188" i="14"/>
  <c r="H187" i="14" s="1"/>
  <c r="H186" i="14" s="1"/>
  <c r="H185" i="14" s="1"/>
  <c r="E188" i="14"/>
  <c r="J187" i="14"/>
  <c r="J186" i="14" s="1"/>
  <c r="J185" i="14" s="1"/>
  <c r="E187" i="14"/>
  <c r="E186" i="14" s="1"/>
  <c r="E185" i="14" s="1"/>
  <c r="I182" i="14"/>
  <c r="H182" i="14"/>
  <c r="G182" i="14"/>
  <c r="E182" i="14"/>
  <c r="E176" i="14" s="1"/>
  <c r="E175" i="14" s="1"/>
  <c r="E174" i="14" s="1"/>
  <c r="K177" i="14"/>
  <c r="K176" i="14" s="1"/>
  <c r="K175" i="14" s="1"/>
  <c r="K174" i="14" s="1"/>
  <c r="J177" i="14"/>
  <c r="I177" i="14"/>
  <c r="I176" i="14" s="1"/>
  <c r="I175" i="14" s="1"/>
  <c r="I174" i="14" s="1"/>
  <c r="H177" i="14"/>
  <c r="H176" i="14" s="1"/>
  <c r="H175" i="14" s="1"/>
  <c r="H174" i="14" s="1"/>
  <c r="G177" i="14"/>
  <c r="E177" i="14"/>
  <c r="J176" i="14"/>
  <c r="J175" i="14" s="1"/>
  <c r="J174" i="14" s="1"/>
  <c r="J173" i="14" s="1"/>
  <c r="K171" i="14"/>
  <c r="J171" i="14"/>
  <c r="J170" i="14" s="1"/>
  <c r="J169" i="14" s="1"/>
  <c r="J168" i="14" s="1"/>
  <c r="I171" i="14"/>
  <c r="I170" i="14" s="1"/>
  <c r="I169" i="14" s="1"/>
  <c r="I168" i="14" s="1"/>
  <c r="H171" i="14"/>
  <c r="G171" i="14"/>
  <c r="E171" i="14"/>
  <c r="E170" i="14" s="1"/>
  <c r="E169" i="14" s="1"/>
  <c r="E168" i="14" s="1"/>
  <c r="K170" i="14"/>
  <c r="K169" i="14" s="1"/>
  <c r="K168" i="14" s="1"/>
  <c r="H170" i="14"/>
  <c r="H169" i="14" s="1"/>
  <c r="H168" i="14" s="1"/>
  <c r="G170" i="14"/>
  <c r="G169" i="14" s="1"/>
  <c r="G168" i="14" s="1"/>
  <c r="K164" i="14"/>
  <c r="J164" i="14"/>
  <c r="I164" i="14"/>
  <c r="H164" i="14"/>
  <c r="G164" i="14"/>
  <c r="E164" i="14"/>
  <c r="K160" i="14"/>
  <c r="K159" i="14" s="1"/>
  <c r="K158" i="14" s="1"/>
  <c r="K157" i="14" s="1"/>
  <c r="J160" i="14"/>
  <c r="I160" i="14"/>
  <c r="H160" i="14"/>
  <c r="H159" i="14" s="1"/>
  <c r="H158" i="14" s="1"/>
  <c r="H157" i="14" s="1"/>
  <c r="G160" i="14"/>
  <c r="G159" i="14" s="1"/>
  <c r="G158" i="14" s="1"/>
  <c r="G157" i="14" s="1"/>
  <c r="E160" i="14"/>
  <c r="J159" i="14"/>
  <c r="J158" i="14" s="1"/>
  <c r="J157" i="14" s="1"/>
  <c r="I159" i="14"/>
  <c r="I158" i="14" s="1"/>
  <c r="I157" i="14" s="1"/>
  <c r="E159" i="14"/>
  <c r="E158" i="14" s="1"/>
  <c r="E157" i="14" s="1"/>
  <c r="K155" i="14"/>
  <c r="K148" i="14" s="1"/>
  <c r="K147" i="14" s="1"/>
  <c r="J155" i="14"/>
  <c r="I155" i="14"/>
  <c r="H155" i="14"/>
  <c r="H148" i="14" s="1"/>
  <c r="H147" i="14" s="1"/>
  <c r="G155" i="14"/>
  <c r="G148" i="14" s="1"/>
  <c r="G147" i="14" s="1"/>
  <c r="E155" i="14"/>
  <c r="K150" i="14"/>
  <c r="J150" i="14"/>
  <c r="J149" i="14" s="1"/>
  <c r="I150" i="14"/>
  <c r="I149" i="14" s="1"/>
  <c r="H150" i="14"/>
  <c r="G150" i="14"/>
  <c r="E150" i="14"/>
  <c r="E149" i="14" s="1"/>
  <c r="K149" i="14"/>
  <c r="H149" i="14"/>
  <c r="G149" i="14"/>
  <c r="J148" i="14"/>
  <c r="J147" i="14" s="1"/>
  <c r="I148" i="14"/>
  <c r="I147" i="14" s="1"/>
  <c r="E148" i="14"/>
  <c r="E147" i="14" s="1"/>
  <c r="K126" i="14"/>
  <c r="J126" i="14"/>
  <c r="J125" i="14" s="1"/>
  <c r="J124" i="14" s="1"/>
  <c r="J123" i="14" s="1"/>
  <c r="I126" i="14"/>
  <c r="I125" i="14" s="1"/>
  <c r="I124" i="14" s="1"/>
  <c r="I123" i="14" s="1"/>
  <c r="H126" i="14"/>
  <c r="F126" i="14"/>
  <c r="E126" i="14"/>
  <c r="E125" i="14" s="1"/>
  <c r="E124" i="14" s="1"/>
  <c r="E123" i="14" s="1"/>
  <c r="K125" i="14"/>
  <c r="K124" i="14" s="1"/>
  <c r="K123" i="14" s="1"/>
  <c r="H125" i="14"/>
  <c r="H124" i="14" s="1"/>
  <c r="H123" i="14" s="1"/>
  <c r="F125" i="14"/>
  <c r="F124" i="14" s="1"/>
  <c r="F123" i="14" s="1"/>
  <c r="F122" i="14" s="1"/>
  <c r="K119" i="14"/>
  <c r="J119" i="14"/>
  <c r="I119" i="14"/>
  <c r="H119" i="14"/>
  <c r="G119" i="14"/>
  <c r="E119" i="14"/>
  <c r="K109" i="14"/>
  <c r="J109" i="14"/>
  <c r="J108" i="14" s="1"/>
  <c r="J107" i="14" s="1"/>
  <c r="J106" i="14" s="1"/>
  <c r="I109" i="14"/>
  <c r="I108" i="14" s="1"/>
  <c r="I107" i="14" s="1"/>
  <c r="I106" i="14" s="1"/>
  <c r="H109" i="14"/>
  <c r="F109" i="14"/>
  <c r="E109" i="14"/>
  <c r="E108" i="14" s="1"/>
  <c r="E107" i="14" s="1"/>
  <c r="E106" i="14" s="1"/>
  <c r="K108" i="14"/>
  <c r="K107" i="14" s="1"/>
  <c r="K106" i="14" s="1"/>
  <c r="H108" i="14"/>
  <c r="H107" i="14" s="1"/>
  <c r="H106" i="14" s="1"/>
  <c r="F108" i="14"/>
  <c r="F107" i="14" s="1"/>
  <c r="F106" i="14" s="1"/>
  <c r="F6" i="14" s="1"/>
  <c r="K103" i="14"/>
  <c r="J103" i="14"/>
  <c r="I103" i="14"/>
  <c r="H103" i="14"/>
  <c r="G103" i="14"/>
  <c r="E103" i="14"/>
  <c r="K37" i="14"/>
  <c r="K36" i="14" s="1"/>
  <c r="K35" i="14" s="1"/>
  <c r="K34" i="14" s="1"/>
  <c r="J37" i="14"/>
  <c r="I37" i="14"/>
  <c r="H37" i="14"/>
  <c r="H36" i="14" s="1"/>
  <c r="H35" i="14" s="1"/>
  <c r="H34" i="14" s="1"/>
  <c r="G37" i="14"/>
  <c r="G36" i="14" s="1"/>
  <c r="G35" i="14" s="1"/>
  <c r="G34" i="14" s="1"/>
  <c r="E37" i="14"/>
  <c r="J36" i="14"/>
  <c r="J35" i="14" s="1"/>
  <c r="J34" i="14" s="1"/>
  <c r="I36" i="14"/>
  <c r="I35" i="14" s="1"/>
  <c r="I34" i="14" s="1"/>
  <c r="E36" i="14"/>
  <c r="E35" i="14" s="1"/>
  <c r="E34" i="14" s="1"/>
  <c r="K32" i="14"/>
  <c r="K31" i="14" s="1"/>
  <c r="J32" i="14"/>
  <c r="I32" i="14"/>
  <c r="H32" i="14"/>
  <c r="H31" i="14" s="1"/>
  <c r="G32" i="14"/>
  <c r="G31" i="14" s="1"/>
  <c r="E32" i="14"/>
  <c r="J31" i="14"/>
  <c r="I31" i="14"/>
  <c r="E31" i="14"/>
  <c r="K29" i="14"/>
  <c r="K28" i="14" s="1"/>
  <c r="J29" i="14"/>
  <c r="I29" i="14"/>
  <c r="H29" i="14"/>
  <c r="H28" i="14" s="1"/>
  <c r="G29" i="14"/>
  <c r="G28" i="14" s="1"/>
  <c r="E29" i="14"/>
  <c r="J28" i="14"/>
  <c r="I28" i="14"/>
  <c r="E28" i="14"/>
  <c r="K24" i="14"/>
  <c r="K23" i="14" s="1"/>
  <c r="J24" i="14"/>
  <c r="I24" i="14"/>
  <c r="H24" i="14"/>
  <c r="H23" i="14" s="1"/>
  <c r="G24" i="14"/>
  <c r="G23" i="14" s="1"/>
  <c r="E24" i="14"/>
  <c r="J23" i="14"/>
  <c r="I23" i="14"/>
  <c r="E23" i="14"/>
  <c r="K17" i="14"/>
  <c r="J17" i="14"/>
  <c r="I17" i="14"/>
  <c r="H17" i="14"/>
  <c r="G17" i="14"/>
  <c r="E17" i="14"/>
  <c r="K12" i="14"/>
  <c r="J12" i="14"/>
  <c r="I12" i="14"/>
  <c r="H12" i="14"/>
  <c r="G12" i="14"/>
  <c r="E12" i="14"/>
  <c r="G11" i="14"/>
  <c r="G10" i="14" s="1"/>
  <c r="G9" i="14" s="1"/>
  <c r="K10" i="14"/>
  <c r="K9" i="14" s="1"/>
  <c r="K8" i="14" s="1"/>
  <c r="K7" i="14" s="1"/>
  <c r="K6" i="14" s="1"/>
  <c r="J10" i="14"/>
  <c r="I10" i="14"/>
  <c r="I9" i="14" s="1"/>
  <c r="I8" i="14" s="1"/>
  <c r="I7" i="14" s="1"/>
  <c r="I6" i="14" s="1"/>
  <c r="H10" i="14"/>
  <c r="H9" i="14" s="1"/>
  <c r="E10" i="14"/>
  <c r="K209" i="13"/>
  <c r="K208" i="13" s="1"/>
  <c r="K207" i="13" s="1"/>
  <c r="K206" i="13" s="1"/>
  <c r="J209" i="13"/>
  <c r="J208" i="13" s="1"/>
  <c r="J207" i="13" s="1"/>
  <c r="J206" i="13" s="1"/>
  <c r="I209" i="13"/>
  <c r="H209" i="13"/>
  <c r="G209" i="13"/>
  <c r="G208" i="13" s="1"/>
  <c r="G207" i="13" s="1"/>
  <c r="G206" i="13" s="1"/>
  <c r="E209" i="13"/>
  <c r="E208" i="13" s="1"/>
  <c r="E207" i="13" s="1"/>
  <c r="E206" i="13" s="1"/>
  <c r="I208" i="13"/>
  <c r="I207" i="13" s="1"/>
  <c r="I206" i="13" s="1"/>
  <c r="H208" i="13"/>
  <c r="H207" i="13" s="1"/>
  <c r="H206" i="13" s="1"/>
  <c r="G205" i="13"/>
  <c r="G200" i="13"/>
  <c r="G188" i="13" s="1"/>
  <c r="G187" i="13" s="1"/>
  <c r="G186" i="13" s="1"/>
  <c r="G185" i="13" s="1"/>
  <c r="G198" i="13"/>
  <c r="G189" i="13"/>
  <c r="K188" i="13"/>
  <c r="K187" i="13" s="1"/>
  <c r="K186" i="13" s="1"/>
  <c r="K185" i="13" s="1"/>
  <c r="J188" i="13"/>
  <c r="J187" i="13" s="1"/>
  <c r="J186" i="13" s="1"/>
  <c r="J185" i="13" s="1"/>
  <c r="I188" i="13"/>
  <c r="I187" i="13" s="1"/>
  <c r="I186" i="13" s="1"/>
  <c r="I185" i="13" s="1"/>
  <c r="H188" i="13"/>
  <c r="E188" i="13"/>
  <c r="E187" i="13" s="1"/>
  <c r="E186" i="13" s="1"/>
  <c r="E185" i="13" s="1"/>
  <c r="H187" i="13"/>
  <c r="H186" i="13" s="1"/>
  <c r="H185" i="13" s="1"/>
  <c r="I182" i="13"/>
  <c r="H182" i="13"/>
  <c r="H176" i="13" s="1"/>
  <c r="H175" i="13" s="1"/>
  <c r="H174" i="13" s="1"/>
  <c r="G182" i="13"/>
  <c r="E182" i="13"/>
  <c r="K177" i="13"/>
  <c r="K176" i="13" s="1"/>
  <c r="K175" i="13" s="1"/>
  <c r="K174" i="13" s="1"/>
  <c r="K173" i="13" s="1"/>
  <c r="J177" i="13"/>
  <c r="J176" i="13" s="1"/>
  <c r="J175" i="13" s="1"/>
  <c r="J174" i="13" s="1"/>
  <c r="J173" i="13" s="1"/>
  <c r="I177" i="13"/>
  <c r="H177" i="13"/>
  <c r="G177" i="13"/>
  <c r="E177" i="13"/>
  <c r="E176" i="13" s="1"/>
  <c r="E175" i="13" s="1"/>
  <c r="E174" i="13" s="1"/>
  <c r="E173" i="13" s="1"/>
  <c r="I176" i="13"/>
  <c r="I175" i="13" s="1"/>
  <c r="I174" i="13" s="1"/>
  <c r="K171" i="13"/>
  <c r="K170" i="13" s="1"/>
  <c r="K169" i="13" s="1"/>
  <c r="K168" i="13" s="1"/>
  <c r="J171" i="13"/>
  <c r="J170" i="13" s="1"/>
  <c r="J169" i="13" s="1"/>
  <c r="J168" i="13" s="1"/>
  <c r="I171" i="13"/>
  <c r="I170" i="13" s="1"/>
  <c r="I169" i="13" s="1"/>
  <c r="I168" i="13" s="1"/>
  <c r="H171" i="13"/>
  <c r="H170" i="13" s="1"/>
  <c r="H169" i="13" s="1"/>
  <c r="H168" i="13" s="1"/>
  <c r="G171" i="13"/>
  <c r="E171" i="13"/>
  <c r="G170" i="13"/>
  <c r="G169" i="13" s="1"/>
  <c r="G168" i="13" s="1"/>
  <c r="E170" i="13"/>
  <c r="E169" i="13" s="1"/>
  <c r="E168" i="13" s="1"/>
  <c r="K164" i="13"/>
  <c r="J164" i="13"/>
  <c r="I164" i="13"/>
  <c r="H164" i="13"/>
  <c r="G164" i="13"/>
  <c r="E164" i="13"/>
  <c r="K160" i="13"/>
  <c r="J160" i="13"/>
  <c r="I160" i="13"/>
  <c r="H160" i="13"/>
  <c r="G160" i="13"/>
  <c r="E160" i="13"/>
  <c r="I159" i="13"/>
  <c r="I158" i="13" s="1"/>
  <c r="I157" i="13" s="1"/>
  <c r="H159" i="13"/>
  <c r="H158" i="13" s="1"/>
  <c r="H157" i="13" s="1"/>
  <c r="K155" i="13"/>
  <c r="J155" i="13"/>
  <c r="J148" i="13" s="1"/>
  <c r="I155" i="13"/>
  <c r="I148" i="13" s="1"/>
  <c r="I147" i="13" s="1"/>
  <c r="H155" i="13"/>
  <c r="G155" i="13"/>
  <c r="E155" i="13"/>
  <c r="E148" i="13" s="1"/>
  <c r="E147" i="13" s="1"/>
  <c r="K150" i="13"/>
  <c r="K149" i="13" s="1"/>
  <c r="J150" i="13"/>
  <c r="I150" i="13"/>
  <c r="I149" i="13" s="1"/>
  <c r="H150" i="13"/>
  <c r="H149" i="13" s="1"/>
  <c r="G150" i="13"/>
  <c r="E150" i="13"/>
  <c r="J149" i="13"/>
  <c r="G149" i="13"/>
  <c r="E149" i="13"/>
  <c r="H148" i="13"/>
  <c r="H147" i="13" s="1"/>
  <c r="J147" i="13"/>
  <c r="K126" i="13"/>
  <c r="J126" i="13"/>
  <c r="J125" i="13" s="1"/>
  <c r="J124" i="13" s="1"/>
  <c r="J123" i="13" s="1"/>
  <c r="I126" i="13"/>
  <c r="I125" i="13" s="1"/>
  <c r="I124" i="13" s="1"/>
  <c r="I123" i="13" s="1"/>
  <c r="H126" i="13"/>
  <c r="H125" i="13" s="1"/>
  <c r="H124" i="13" s="1"/>
  <c r="H123" i="13" s="1"/>
  <c r="F126" i="13"/>
  <c r="E126" i="13"/>
  <c r="K125" i="13"/>
  <c r="K124" i="13" s="1"/>
  <c r="K123" i="13" s="1"/>
  <c r="F125" i="13"/>
  <c r="F124" i="13" s="1"/>
  <c r="F123" i="13" s="1"/>
  <c r="F122" i="13" s="1"/>
  <c r="E125" i="13"/>
  <c r="E124" i="13" s="1"/>
  <c r="E123" i="13" s="1"/>
  <c r="K119" i="13"/>
  <c r="J119" i="13"/>
  <c r="I119" i="13"/>
  <c r="H119" i="13"/>
  <c r="G119" i="13"/>
  <c r="E119" i="13"/>
  <c r="K109" i="13"/>
  <c r="K108" i="13" s="1"/>
  <c r="K107" i="13" s="1"/>
  <c r="K106" i="13" s="1"/>
  <c r="J109" i="13"/>
  <c r="J108" i="13" s="1"/>
  <c r="J107" i="13" s="1"/>
  <c r="J106" i="13" s="1"/>
  <c r="I109" i="13"/>
  <c r="H109" i="13"/>
  <c r="H108" i="13" s="1"/>
  <c r="H107" i="13" s="1"/>
  <c r="H106" i="13" s="1"/>
  <c r="F109" i="13"/>
  <c r="E109" i="13"/>
  <c r="F108" i="13"/>
  <c r="F107" i="13" s="1"/>
  <c r="F106" i="13" s="1"/>
  <c r="F6" i="13" s="1"/>
  <c r="F213" i="13" s="1"/>
  <c r="K103" i="13"/>
  <c r="J103" i="13"/>
  <c r="I103" i="13"/>
  <c r="H103" i="13"/>
  <c r="H36" i="13" s="1"/>
  <c r="H35" i="13" s="1"/>
  <c r="H34" i="13" s="1"/>
  <c r="G103" i="13"/>
  <c r="E103" i="13"/>
  <c r="K37" i="13"/>
  <c r="K36" i="13" s="1"/>
  <c r="K35" i="13" s="1"/>
  <c r="K34" i="13" s="1"/>
  <c r="J37" i="13"/>
  <c r="J36" i="13" s="1"/>
  <c r="J35" i="13" s="1"/>
  <c r="J34" i="13" s="1"/>
  <c r="I37" i="13"/>
  <c r="H37" i="13"/>
  <c r="G37" i="13"/>
  <c r="G36" i="13" s="1"/>
  <c r="G35" i="13" s="1"/>
  <c r="G34" i="13" s="1"/>
  <c r="E37" i="13"/>
  <c r="E36" i="13" s="1"/>
  <c r="I36" i="13"/>
  <c r="I35" i="13" s="1"/>
  <c r="I34" i="13" s="1"/>
  <c r="E35" i="13"/>
  <c r="E34" i="13" s="1"/>
  <c r="K32" i="13"/>
  <c r="K31" i="13" s="1"/>
  <c r="J32" i="13"/>
  <c r="J31" i="13" s="1"/>
  <c r="I32" i="13"/>
  <c r="H32" i="13"/>
  <c r="G32" i="13"/>
  <c r="G31" i="13" s="1"/>
  <c r="E32" i="13"/>
  <c r="E31" i="13" s="1"/>
  <c r="I31" i="13"/>
  <c r="H31" i="13"/>
  <c r="K29" i="13"/>
  <c r="K28" i="13" s="1"/>
  <c r="J29" i="13"/>
  <c r="J28" i="13" s="1"/>
  <c r="I29" i="13"/>
  <c r="H29" i="13"/>
  <c r="G29" i="13"/>
  <c r="G28" i="13" s="1"/>
  <c r="E29" i="13"/>
  <c r="E28" i="13" s="1"/>
  <c r="I28" i="13"/>
  <c r="H28" i="13"/>
  <c r="K24" i="13"/>
  <c r="K23" i="13" s="1"/>
  <c r="J24" i="13"/>
  <c r="J23" i="13" s="1"/>
  <c r="I24" i="13"/>
  <c r="H24" i="13"/>
  <c r="G24" i="13"/>
  <c r="G23" i="13" s="1"/>
  <c r="E24" i="13"/>
  <c r="E23" i="13" s="1"/>
  <c r="I23" i="13"/>
  <c r="H23" i="13"/>
  <c r="K17" i="13"/>
  <c r="J17" i="13"/>
  <c r="J9" i="13" s="1"/>
  <c r="J8" i="13" s="1"/>
  <c r="J7" i="13" s="1"/>
  <c r="I17" i="13"/>
  <c r="H17" i="13"/>
  <c r="G17" i="13"/>
  <c r="E17" i="13"/>
  <c r="E9" i="13" s="1"/>
  <c r="E8" i="13" s="1"/>
  <c r="E7" i="13" s="1"/>
  <c r="K12" i="13"/>
  <c r="J12" i="13"/>
  <c r="I12" i="13"/>
  <c r="H12" i="13"/>
  <c r="G12" i="13"/>
  <c r="E12" i="13"/>
  <c r="G11" i="13"/>
  <c r="K10" i="13"/>
  <c r="K9" i="13" s="1"/>
  <c r="K8" i="13" s="1"/>
  <c r="K7" i="13" s="1"/>
  <c r="J10" i="13"/>
  <c r="I10" i="13"/>
  <c r="H10" i="13"/>
  <c r="G10" i="13"/>
  <c r="G9" i="13" s="1"/>
  <c r="G8" i="13" s="1"/>
  <c r="G7" i="13" s="1"/>
  <c r="G6" i="13" s="1"/>
  <c r="E10" i="13"/>
  <c r="I9" i="13"/>
  <c r="I8" i="13" s="1"/>
  <c r="I7" i="13"/>
  <c r="F5" i="13"/>
  <c r="E173" i="23" l="1"/>
  <c r="I108" i="23"/>
  <c r="I107" i="23" s="1"/>
  <c r="I106" i="23" s="1"/>
  <c r="J149" i="23"/>
  <c r="H148" i="23"/>
  <c r="H147" i="23" s="1"/>
  <c r="H122" i="23" s="1"/>
  <c r="H173" i="23"/>
  <c r="J9" i="23"/>
  <c r="J8" i="23" s="1"/>
  <c r="J7" i="23" s="1"/>
  <c r="E108" i="23"/>
  <c r="E107" i="23" s="1"/>
  <c r="E106" i="23" s="1"/>
  <c r="E6" i="23" s="1"/>
  <c r="E213" i="23" s="1"/>
  <c r="J108" i="23"/>
  <c r="J107" i="23" s="1"/>
  <c r="J106" i="23" s="1"/>
  <c r="H108" i="23"/>
  <c r="H107" i="23" s="1"/>
  <c r="H106" i="23" s="1"/>
  <c r="J122" i="23"/>
  <c r="I148" i="23"/>
  <c r="I147" i="23" s="1"/>
  <c r="I122" i="23" s="1"/>
  <c r="I36" i="23"/>
  <c r="I35" i="23" s="1"/>
  <c r="I34" i="23" s="1"/>
  <c r="J148" i="23"/>
  <c r="J147" i="23" s="1"/>
  <c r="H9" i="23"/>
  <c r="H8" i="23" s="1"/>
  <c r="H7" i="23" s="1"/>
  <c r="H6" i="23" s="1"/>
  <c r="E148" i="23"/>
  <c r="E147" i="23" s="1"/>
  <c r="E122" i="23" s="1"/>
  <c r="G173" i="23"/>
  <c r="G9" i="23"/>
  <c r="G8" i="23" s="1"/>
  <c r="G7" i="23" s="1"/>
  <c r="I9" i="23"/>
  <c r="I8" i="23" s="1"/>
  <c r="I7" i="23" s="1"/>
  <c r="K9" i="23"/>
  <c r="K8" i="23" s="1"/>
  <c r="K7" i="23" s="1"/>
  <c r="G36" i="23"/>
  <c r="G35" i="23" s="1"/>
  <c r="G34" i="23" s="1"/>
  <c r="K36" i="23"/>
  <c r="K35" i="23" s="1"/>
  <c r="K34" i="23" s="1"/>
  <c r="F5" i="23"/>
  <c r="K122" i="23"/>
  <c r="J173" i="23"/>
  <c r="G159" i="21"/>
  <c r="G158" i="21" s="1"/>
  <c r="G157" i="21" s="1"/>
  <c r="K159" i="21"/>
  <c r="K158" i="21" s="1"/>
  <c r="K157" i="21" s="1"/>
  <c r="E176" i="21"/>
  <c r="E175" i="21" s="1"/>
  <c r="E174" i="21" s="1"/>
  <c r="G148" i="21"/>
  <c r="G147" i="21" s="1"/>
  <c r="K148" i="21"/>
  <c r="K147" i="21" s="1"/>
  <c r="G176" i="21"/>
  <c r="G175" i="21" s="1"/>
  <c r="G174" i="21" s="1"/>
  <c r="H9" i="21"/>
  <c r="I9" i="21"/>
  <c r="I8" i="21" s="1"/>
  <c r="I7" i="21" s="1"/>
  <c r="I6" i="21" s="1"/>
  <c r="E8" i="21"/>
  <c r="E7" i="21" s="1"/>
  <c r="J8" i="21"/>
  <c r="J7" i="21" s="1"/>
  <c r="E108" i="21"/>
  <c r="E107" i="21" s="1"/>
  <c r="E106" i="21" s="1"/>
  <c r="E6" i="21" s="1"/>
  <c r="J108" i="21"/>
  <c r="J107" i="21" s="1"/>
  <c r="J106" i="21" s="1"/>
  <c r="J6" i="21" s="1"/>
  <c r="H159" i="21"/>
  <c r="H158" i="21" s="1"/>
  <c r="H157" i="21" s="1"/>
  <c r="H176" i="21"/>
  <c r="H175" i="21" s="1"/>
  <c r="H174" i="21" s="1"/>
  <c r="H122" i="21"/>
  <c r="E148" i="21"/>
  <c r="E147" i="21" s="1"/>
  <c r="E122" i="21" s="1"/>
  <c r="J173" i="21"/>
  <c r="J8" i="22"/>
  <c r="J7" i="22" s="1"/>
  <c r="J6" i="22" s="1"/>
  <c r="I148" i="22"/>
  <c r="I147" i="22" s="1"/>
  <c r="I159" i="22"/>
  <c r="I158" i="22" s="1"/>
  <c r="I157" i="22" s="1"/>
  <c r="I8" i="22"/>
  <c r="I7" i="22" s="1"/>
  <c r="I6" i="22" s="1"/>
  <c r="E9" i="22"/>
  <c r="E8" i="22" s="1"/>
  <c r="E7" i="22" s="1"/>
  <c r="E6" i="22" s="1"/>
  <c r="H9" i="22"/>
  <c r="H8" i="22" s="1"/>
  <c r="H7" i="22" s="1"/>
  <c r="H6" i="22" s="1"/>
  <c r="I122" i="22"/>
  <c r="E148" i="22"/>
  <c r="E147" i="22" s="1"/>
  <c r="E122" i="22" s="1"/>
  <c r="E197" i="22" s="1"/>
  <c r="H176" i="22"/>
  <c r="H175" i="22" s="1"/>
  <c r="H174" i="22" s="1"/>
  <c r="H173" i="22" s="1"/>
  <c r="J148" i="22"/>
  <c r="J147" i="22" s="1"/>
  <c r="G9" i="22"/>
  <c r="G8" i="22" s="1"/>
  <c r="G7" i="22" s="1"/>
  <c r="G6" i="22" s="1"/>
  <c r="E36" i="22"/>
  <c r="E35" i="22" s="1"/>
  <c r="E34" i="22" s="1"/>
  <c r="J122" i="22"/>
  <c r="K173" i="22"/>
  <c r="G187" i="21"/>
  <c r="G186" i="21" s="1"/>
  <c r="G185" i="21" s="1"/>
  <c r="G173" i="21" s="1"/>
  <c r="I108" i="20"/>
  <c r="I107" i="20" s="1"/>
  <c r="I106" i="20" s="1"/>
  <c r="I176" i="20"/>
  <c r="I175" i="20" s="1"/>
  <c r="I174" i="20" s="1"/>
  <c r="G176" i="20"/>
  <c r="G175" i="20" s="1"/>
  <c r="G174" i="20" s="1"/>
  <c r="G173" i="20" s="1"/>
  <c r="J36" i="20"/>
  <c r="J35" i="20" s="1"/>
  <c r="J34" i="20" s="1"/>
  <c r="E108" i="20"/>
  <c r="E107" i="20" s="1"/>
  <c r="E106" i="20" s="1"/>
  <c r="J108" i="20"/>
  <c r="J107" i="20" s="1"/>
  <c r="J106" i="20" s="1"/>
  <c r="H108" i="20"/>
  <c r="H107" i="20" s="1"/>
  <c r="H106" i="20" s="1"/>
  <c r="K159" i="20"/>
  <c r="K158" i="20" s="1"/>
  <c r="K157" i="20" s="1"/>
  <c r="E176" i="20"/>
  <c r="E175" i="20" s="1"/>
  <c r="E174" i="20" s="1"/>
  <c r="G9" i="20"/>
  <c r="G8" i="20" s="1"/>
  <c r="G7" i="20" s="1"/>
  <c r="G6" i="20" s="1"/>
  <c r="K9" i="20"/>
  <c r="K8" i="20" s="1"/>
  <c r="K7" i="20" s="1"/>
  <c r="E36" i="20"/>
  <c r="E35" i="20" s="1"/>
  <c r="E34" i="20" s="1"/>
  <c r="E148" i="20"/>
  <c r="E147" i="20" s="1"/>
  <c r="I159" i="20"/>
  <c r="I158" i="20" s="1"/>
  <c r="I157" i="20" s="1"/>
  <c r="I122" i="20" s="1"/>
  <c r="G159" i="20"/>
  <c r="G158" i="20" s="1"/>
  <c r="G157" i="20" s="1"/>
  <c r="K108" i="20"/>
  <c r="K107" i="20" s="1"/>
  <c r="K106" i="20" s="1"/>
  <c r="E122" i="20"/>
  <c r="J122" i="20"/>
  <c r="K173" i="20"/>
  <c r="I9" i="20"/>
  <c r="I8" i="20" s="1"/>
  <c r="I7" i="20" s="1"/>
  <c r="I6" i="20" s="1"/>
  <c r="E9" i="20"/>
  <c r="E8" i="20" s="1"/>
  <c r="E7" i="20" s="1"/>
  <c r="J9" i="20"/>
  <c r="J8" i="20" s="1"/>
  <c r="J7" i="20" s="1"/>
  <c r="J6" i="20" s="1"/>
  <c r="H9" i="20"/>
  <c r="K148" i="20"/>
  <c r="K147" i="20" s="1"/>
  <c r="G148" i="20"/>
  <c r="G147" i="20" s="1"/>
  <c r="J149" i="20"/>
  <c r="H148" i="20"/>
  <c r="H147" i="20" s="1"/>
  <c r="H122" i="20" s="1"/>
  <c r="H176" i="20"/>
  <c r="H175" i="20" s="1"/>
  <c r="H174" i="20" s="1"/>
  <c r="H173" i="20" s="1"/>
  <c r="J148" i="19"/>
  <c r="J147" i="19" s="1"/>
  <c r="J122" i="19" s="1"/>
  <c r="E36" i="19"/>
  <c r="E35" i="19" s="1"/>
  <c r="E34" i="19" s="1"/>
  <c r="J36" i="19"/>
  <c r="J35" i="19" s="1"/>
  <c r="J34" i="19" s="1"/>
  <c r="H176" i="19"/>
  <c r="H175" i="19" s="1"/>
  <c r="H174" i="19" s="1"/>
  <c r="H9" i="19"/>
  <c r="H8" i="19" s="1"/>
  <c r="H7" i="19" s="1"/>
  <c r="G148" i="19"/>
  <c r="G147" i="19" s="1"/>
  <c r="K148" i="19"/>
  <c r="K147" i="19" s="1"/>
  <c r="J173" i="19"/>
  <c r="I8" i="19"/>
  <c r="I7" i="19" s="1"/>
  <c r="E9" i="19"/>
  <c r="E8" i="19" s="1"/>
  <c r="E7" i="19" s="1"/>
  <c r="E6" i="19" s="1"/>
  <c r="J9" i="19"/>
  <c r="J8" i="19" s="1"/>
  <c r="J7" i="19" s="1"/>
  <c r="J6" i="19" s="1"/>
  <c r="H36" i="19"/>
  <c r="H35" i="19" s="1"/>
  <c r="H34" i="19" s="1"/>
  <c r="I108" i="19"/>
  <c r="I107" i="19" s="1"/>
  <c r="I106" i="19" s="1"/>
  <c r="E122" i="19"/>
  <c r="J149" i="19"/>
  <c r="H148" i="19"/>
  <c r="H147" i="19" s="1"/>
  <c r="G159" i="19"/>
  <c r="G158" i="19" s="1"/>
  <c r="G157" i="19" s="1"/>
  <c r="K159" i="19"/>
  <c r="K158" i="19" s="1"/>
  <c r="K157" i="19" s="1"/>
  <c r="E173" i="19"/>
  <c r="G176" i="19"/>
  <c r="G175" i="19" s="1"/>
  <c r="G174" i="19" s="1"/>
  <c r="G173" i="19" s="1"/>
  <c r="G9" i="18"/>
  <c r="E148" i="18"/>
  <c r="E147" i="18" s="1"/>
  <c r="J148" i="18"/>
  <c r="J147" i="18" s="1"/>
  <c r="H159" i="18"/>
  <c r="H158" i="18" s="1"/>
  <c r="H157" i="18" s="1"/>
  <c r="H122" i="18" s="1"/>
  <c r="J159" i="18"/>
  <c r="J158" i="18" s="1"/>
  <c r="J157" i="18" s="1"/>
  <c r="H108" i="18"/>
  <c r="H107" i="18" s="1"/>
  <c r="H106" i="18" s="1"/>
  <c r="K108" i="18"/>
  <c r="K107" i="18" s="1"/>
  <c r="K106" i="18" s="1"/>
  <c r="I159" i="18"/>
  <c r="I158" i="18" s="1"/>
  <c r="I157" i="18" s="1"/>
  <c r="I176" i="18"/>
  <c r="I175" i="18" s="1"/>
  <c r="I174" i="18" s="1"/>
  <c r="I173" i="18" s="1"/>
  <c r="G188" i="18"/>
  <c r="G187" i="18" s="1"/>
  <c r="G186" i="18" s="1"/>
  <c r="G185" i="18" s="1"/>
  <c r="J173" i="18"/>
  <c r="I36" i="18"/>
  <c r="I35" i="18" s="1"/>
  <c r="I34" i="18" s="1"/>
  <c r="E176" i="18"/>
  <c r="E175" i="18" s="1"/>
  <c r="E174" i="18" s="1"/>
  <c r="E173" i="18" s="1"/>
  <c r="E36" i="18"/>
  <c r="E35" i="18" s="1"/>
  <c r="E34" i="18" s="1"/>
  <c r="I148" i="18"/>
  <c r="I147" i="18" s="1"/>
  <c r="E159" i="18"/>
  <c r="E158" i="18" s="1"/>
  <c r="E157" i="18" s="1"/>
  <c r="E122" i="18" s="1"/>
  <c r="K9" i="18"/>
  <c r="K8" i="18" s="1"/>
  <c r="K7" i="18" s="1"/>
  <c r="H173" i="18"/>
  <c r="H9" i="18"/>
  <c r="H8" i="18" s="1"/>
  <c r="H7" i="18" s="1"/>
  <c r="G36" i="18"/>
  <c r="G35" i="18" s="1"/>
  <c r="G34" i="18" s="1"/>
  <c r="K36" i="18"/>
  <c r="K35" i="18" s="1"/>
  <c r="K34" i="18" s="1"/>
  <c r="G148" i="18"/>
  <c r="G147" i="18" s="1"/>
  <c r="K148" i="18"/>
  <c r="K147" i="18" s="1"/>
  <c r="K122" i="18" s="1"/>
  <c r="I9" i="18"/>
  <c r="I8" i="18" s="1"/>
  <c r="I7" i="18" s="1"/>
  <c r="E9" i="18"/>
  <c r="E8" i="18" s="1"/>
  <c r="E7" i="18" s="1"/>
  <c r="J9" i="18"/>
  <c r="J8" i="18" s="1"/>
  <c r="J7" i="18" s="1"/>
  <c r="J6" i="18" s="1"/>
  <c r="H36" i="18"/>
  <c r="H35" i="18" s="1"/>
  <c r="H34" i="18" s="1"/>
  <c r="I108" i="18"/>
  <c r="I107" i="18" s="1"/>
  <c r="I106" i="18" s="1"/>
  <c r="J122" i="18"/>
  <c r="J149" i="18"/>
  <c r="H148" i="18"/>
  <c r="H147" i="18" s="1"/>
  <c r="G159" i="18"/>
  <c r="G158" i="18" s="1"/>
  <c r="G157" i="18" s="1"/>
  <c r="K159" i="18"/>
  <c r="K158" i="18" s="1"/>
  <c r="K157" i="18" s="1"/>
  <c r="G176" i="18"/>
  <c r="G175" i="18" s="1"/>
  <c r="G174" i="18" s="1"/>
  <c r="G173" i="18" s="1"/>
  <c r="K173" i="18"/>
  <c r="E122" i="15"/>
  <c r="J122" i="15"/>
  <c r="G187" i="15"/>
  <c r="G186" i="15" s="1"/>
  <c r="G185" i="15" s="1"/>
  <c r="G173" i="15" s="1"/>
  <c r="I108" i="15"/>
  <c r="I107" i="15" s="1"/>
  <c r="I106" i="15" s="1"/>
  <c r="H159" i="15"/>
  <c r="H158" i="15" s="1"/>
  <c r="H157" i="15" s="1"/>
  <c r="H122" i="15" s="1"/>
  <c r="H5" i="15" s="1"/>
  <c r="H176" i="15"/>
  <c r="H175" i="15" s="1"/>
  <c r="H174" i="15" s="1"/>
  <c r="F207" i="15"/>
  <c r="K9" i="15"/>
  <c r="K8" i="15" s="1"/>
  <c r="K7" i="15" s="1"/>
  <c r="K6" i="15" s="1"/>
  <c r="E108" i="15"/>
  <c r="E107" i="15" s="1"/>
  <c r="E106" i="15" s="1"/>
  <c r="J108" i="15"/>
  <c r="J107" i="15" s="1"/>
  <c r="J106" i="15" s="1"/>
  <c r="E148" i="15"/>
  <c r="E147" i="15" s="1"/>
  <c r="E148" i="16"/>
  <c r="E147" i="16" s="1"/>
  <c r="G36" i="16"/>
  <c r="G35" i="16" s="1"/>
  <c r="G34" i="16" s="1"/>
  <c r="K36" i="16"/>
  <c r="K35" i="16" s="1"/>
  <c r="K34" i="16" s="1"/>
  <c r="K6" i="16" s="1"/>
  <c r="K206" i="16" s="1"/>
  <c r="G148" i="16"/>
  <c r="G147" i="16" s="1"/>
  <c r="K148" i="16"/>
  <c r="K147" i="16" s="1"/>
  <c r="I9" i="16"/>
  <c r="I8" i="16" s="1"/>
  <c r="I7" i="16" s="1"/>
  <c r="I6" i="16" s="1"/>
  <c r="E9" i="16"/>
  <c r="E8" i="16" s="1"/>
  <c r="E7" i="16" s="1"/>
  <c r="E6" i="16" s="1"/>
  <c r="J9" i="16"/>
  <c r="J8" i="16" s="1"/>
  <c r="J7" i="16" s="1"/>
  <c r="J6" i="16" s="1"/>
  <c r="E122" i="16"/>
  <c r="J122" i="16"/>
  <c r="K173" i="16"/>
  <c r="J173" i="16"/>
  <c r="K8" i="17"/>
  <c r="K7" i="17" s="1"/>
  <c r="H36" i="17"/>
  <c r="H35" i="17" s="1"/>
  <c r="H34" i="17" s="1"/>
  <c r="E108" i="17"/>
  <c r="E107" i="17" s="1"/>
  <c r="E106" i="17" s="1"/>
  <c r="J108" i="17"/>
  <c r="J107" i="17" s="1"/>
  <c r="J106" i="17" s="1"/>
  <c r="H108" i="17"/>
  <c r="H107" i="17" s="1"/>
  <c r="H106" i="17" s="1"/>
  <c r="H159" i="17"/>
  <c r="H158" i="17" s="1"/>
  <c r="H157" i="17" s="1"/>
  <c r="E159" i="17"/>
  <c r="E158" i="17" s="1"/>
  <c r="E157" i="17" s="1"/>
  <c r="E122" i="17" s="1"/>
  <c r="J159" i="17"/>
  <c r="J158" i="17" s="1"/>
  <c r="J157" i="17" s="1"/>
  <c r="J122" i="17" s="1"/>
  <c r="H173" i="17"/>
  <c r="H9" i="17"/>
  <c r="I36" i="17"/>
  <c r="I35" i="17" s="1"/>
  <c r="I34" i="17" s="1"/>
  <c r="J149" i="17"/>
  <c r="H148" i="17"/>
  <c r="H147" i="17" s="1"/>
  <c r="E148" i="17"/>
  <c r="E147" i="17" s="1"/>
  <c r="G36" i="17"/>
  <c r="G35" i="17" s="1"/>
  <c r="G34" i="17" s="1"/>
  <c r="K36" i="17"/>
  <c r="K35" i="17" s="1"/>
  <c r="K34" i="17" s="1"/>
  <c r="K6" i="17" s="1"/>
  <c r="G148" i="17"/>
  <c r="G147" i="17" s="1"/>
  <c r="K148" i="17"/>
  <c r="K147" i="17" s="1"/>
  <c r="I9" i="17"/>
  <c r="I8" i="17" s="1"/>
  <c r="I7" i="17" s="1"/>
  <c r="I6" i="17" s="1"/>
  <c r="E9" i="17"/>
  <c r="E8" i="17" s="1"/>
  <c r="E7" i="17" s="1"/>
  <c r="E6" i="17" s="1"/>
  <c r="J9" i="17"/>
  <c r="J8" i="17" s="1"/>
  <c r="J7" i="17" s="1"/>
  <c r="J173" i="17"/>
  <c r="K173" i="17"/>
  <c r="E173" i="17"/>
  <c r="I173" i="17"/>
  <c r="I173" i="16"/>
  <c r="H173" i="16"/>
  <c r="E173" i="16"/>
  <c r="G173" i="16"/>
  <c r="H173" i="15"/>
  <c r="J173" i="15"/>
  <c r="E173" i="15"/>
  <c r="K173" i="15"/>
  <c r="E173" i="22"/>
  <c r="H5" i="22"/>
  <c r="G197" i="22"/>
  <c r="G5" i="22"/>
  <c r="F197" i="22"/>
  <c r="F5" i="22"/>
  <c r="K8" i="22"/>
  <c r="K7" i="22" s="1"/>
  <c r="K6" i="22" s="1"/>
  <c r="H122" i="22"/>
  <c r="K122" i="22"/>
  <c r="J173" i="22"/>
  <c r="I173" i="22"/>
  <c r="F211" i="21"/>
  <c r="F5" i="21"/>
  <c r="G8" i="21"/>
  <c r="G7" i="21" s="1"/>
  <c r="G6" i="21" s="1"/>
  <c r="H8" i="21"/>
  <c r="H7" i="21" s="1"/>
  <c r="H6" i="21" s="1"/>
  <c r="K122" i="21"/>
  <c r="I122" i="21"/>
  <c r="K8" i="21"/>
  <c r="K7" i="21" s="1"/>
  <c r="K6" i="21" s="1"/>
  <c r="J122" i="21"/>
  <c r="E173" i="21"/>
  <c r="K173" i="21"/>
  <c r="I173" i="21"/>
  <c r="H173" i="21"/>
  <c r="H8" i="20"/>
  <c r="H7" i="20" s="1"/>
  <c r="J173" i="20"/>
  <c r="E173" i="20"/>
  <c r="I173" i="20"/>
  <c r="F5" i="20"/>
  <c r="F197" i="19"/>
  <c r="F5" i="19"/>
  <c r="H122" i="19"/>
  <c r="G8" i="19"/>
  <c r="G7" i="19" s="1"/>
  <c r="G6" i="19" s="1"/>
  <c r="K122" i="19"/>
  <c r="K5" i="19" s="1"/>
  <c r="K196" i="19" s="1"/>
  <c r="I122" i="19"/>
  <c r="E5" i="19"/>
  <c r="I173" i="19"/>
  <c r="H173" i="19"/>
  <c r="F197" i="18"/>
  <c r="F5" i="18"/>
  <c r="G8" i="18"/>
  <c r="G7" i="18" s="1"/>
  <c r="J5" i="18"/>
  <c r="F201" i="17"/>
  <c r="F5" i="17"/>
  <c r="H122" i="17"/>
  <c r="G8" i="17"/>
  <c r="G7" i="17" s="1"/>
  <c r="G6" i="17" s="1"/>
  <c r="H8" i="17"/>
  <c r="H7" i="17" s="1"/>
  <c r="H6" i="17" s="1"/>
  <c r="K122" i="17"/>
  <c r="I122" i="17"/>
  <c r="E5" i="16"/>
  <c r="F206" i="16"/>
  <c r="F5" i="16"/>
  <c r="H122" i="16"/>
  <c r="G8" i="16"/>
  <c r="G7" i="16" s="1"/>
  <c r="G6" i="16" s="1"/>
  <c r="H8" i="16"/>
  <c r="H7" i="16" s="1"/>
  <c r="H6" i="16" s="1"/>
  <c r="K122" i="16"/>
  <c r="I122" i="16"/>
  <c r="J206" i="16"/>
  <c r="J5" i="16"/>
  <c r="I9" i="15"/>
  <c r="I8" i="15" s="1"/>
  <c r="I7" i="15" s="1"/>
  <c r="E9" i="15"/>
  <c r="E8" i="15" s="1"/>
  <c r="E7" i="15" s="1"/>
  <c r="J9" i="15"/>
  <c r="J8" i="15" s="1"/>
  <c r="J7" i="15" s="1"/>
  <c r="J6" i="15" s="1"/>
  <c r="G36" i="15"/>
  <c r="G35" i="15" s="1"/>
  <c r="G34" i="15" s="1"/>
  <c r="H9" i="15"/>
  <c r="H8" i="15" s="1"/>
  <c r="H7" i="15" s="1"/>
  <c r="H6" i="15" s="1"/>
  <c r="F5" i="15"/>
  <c r="G8" i="15"/>
  <c r="G7" i="15" s="1"/>
  <c r="I6" i="15"/>
  <c r="E6" i="15"/>
  <c r="K122" i="15"/>
  <c r="I122" i="15"/>
  <c r="I173" i="14"/>
  <c r="G176" i="14"/>
  <c r="G175" i="14" s="1"/>
  <c r="G174" i="14" s="1"/>
  <c r="H173" i="14"/>
  <c r="E9" i="14"/>
  <c r="E8" i="14" s="1"/>
  <c r="E7" i="14" s="1"/>
  <c r="J9" i="14"/>
  <c r="J8" i="14" s="1"/>
  <c r="J7" i="14" s="1"/>
  <c r="H173" i="13"/>
  <c r="K6" i="13"/>
  <c r="I6" i="13"/>
  <c r="E108" i="13"/>
  <c r="E107" i="13" s="1"/>
  <c r="E106" i="13" s="1"/>
  <c r="E6" i="13" s="1"/>
  <c r="I108" i="13"/>
  <c r="I107" i="13" s="1"/>
  <c r="I106" i="13" s="1"/>
  <c r="G148" i="13"/>
  <c r="G147" i="13" s="1"/>
  <c r="K148" i="13"/>
  <c r="K147" i="13" s="1"/>
  <c r="E159" i="13"/>
  <c r="E158" i="13" s="1"/>
  <c r="E157" i="13" s="1"/>
  <c r="E122" i="13" s="1"/>
  <c r="J159" i="13"/>
  <c r="J158" i="13" s="1"/>
  <c r="J157" i="13" s="1"/>
  <c r="G176" i="13"/>
  <c r="G175" i="13" s="1"/>
  <c r="G174" i="13" s="1"/>
  <c r="H122" i="13"/>
  <c r="G159" i="13"/>
  <c r="G158" i="13" s="1"/>
  <c r="G157" i="13" s="1"/>
  <c r="K159" i="13"/>
  <c r="K158" i="13" s="1"/>
  <c r="K157" i="13" s="1"/>
  <c r="K122" i="13" s="1"/>
  <c r="F213" i="14"/>
  <c r="F5" i="14"/>
  <c r="H122" i="14"/>
  <c r="H8" i="14"/>
  <c r="H7" i="14" s="1"/>
  <c r="H6" i="14" s="1"/>
  <c r="G8" i="14"/>
  <c r="G7" i="14" s="1"/>
  <c r="G6" i="14" s="1"/>
  <c r="K122" i="14"/>
  <c r="I122" i="14"/>
  <c r="I213" i="14" s="1"/>
  <c r="I5" i="14"/>
  <c r="E6" i="14"/>
  <c r="J6" i="14"/>
  <c r="E122" i="14"/>
  <c r="J122" i="14"/>
  <c r="E173" i="14"/>
  <c r="G173" i="14"/>
  <c r="K173" i="14"/>
  <c r="K5" i="14" s="1"/>
  <c r="K212" i="14" s="1"/>
  <c r="J6" i="13"/>
  <c r="J122" i="13"/>
  <c r="I173" i="13"/>
  <c r="I122" i="13"/>
  <c r="I213" i="13" s="1"/>
  <c r="H9" i="13"/>
  <c r="H8" i="13" s="1"/>
  <c r="H7" i="13" s="1"/>
  <c r="H6" i="13" s="1"/>
  <c r="G173" i="13"/>
  <c r="G213" i="13" s="1"/>
  <c r="G11" i="11"/>
  <c r="G205" i="11"/>
  <c r="G189" i="11"/>
  <c r="G200" i="11"/>
  <c r="G198" i="11"/>
  <c r="I6" i="23" l="1"/>
  <c r="I213" i="23" s="1"/>
  <c r="H5" i="23"/>
  <c r="H213" i="23"/>
  <c r="J6" i="23"/>
  <c r="G6" i="23"/>
  <c r="E5" i="23"/>
  <c r="K6" i="23"/>
  <c r="K213" i="23" s="1"/>
  <c r="K5" i="23"/>
  <c r="K212" i="23" s="1"/>
  <c r="I5" i="23"/>
  <c r="I5" i="21"/>
  <c r="H197" i="22"/>
  <c r="I197" i="22"/>
  <c r="G198" i="20"/>
  <c r="G5" i="20"/>
  <c r="E6" i="20"/>
  <c r="E198" i="20" s="1"/>
  <c r="K122" i="20"/>
  <c r="K198" i="20" s="1"/>
  <c r="H6" i="20"/>
  <c r="I198" i="20"/>
  <c r="K6" i="20"/>
  <c r="E197" i="19"/>
  <c r="J197" i="19"/>
  <c r="H6" i="19"/>
  <c r="K197" i="19"/>
  <c r="J5" i="19"/>
  <c r="I6" i="19"/>
  <c r="I5" i="19" s="1"/>
  <c r="I122" i="18"/>
  <c r="J197" i="18"/>
  <c r="K6" i="18"/>
  <c r="K5" i="18" s="1"/>
  <c r="K196" i="18" s="1"/>
  <c r="H6" i="18"/>
  <c r="H5" i="18" s="1"/>
  <c r="G6" i="18"/>
  <c r="E6" i="18"/>
  <c r="K197" i="18"/>
  <c r="I6" i="18"/>
  <c r="I197" i="18" s="1"/>
  <c r="I206" i="16"/>
  <c r="K5" i="16"/>
  <c r="K205" i="16" s="1"/>
  <c r="E206" i="16"/>
  <c r="I5" i="16"/>
  <c r="J6" i="17"/>
  <c r="J201" i="17" s="1"/>
  <c r="I5" i="17"/>
  <c r="K5" i="17"/>
  <c r="K200" i="17" s="1"/>
  <c r="E201" i="17"/>
  <c r="E5" i="17"/>
  <c r="I201" i="17"/>
  <c r="J197" i="22"/>
  <c r="J5" i="22"/>
  <c r="K197" i="22"/>
  <c r="K5" i="22"/>
  <c r="K196" i="22" s="1"/>
  <c r="I5" i="22"/>
  <c r="E5" i="22"/>
  <c r="I211" i="21"/>
  <c r="J211" i="21"/>
  <c r="J5" i="21"/>
  <c r="K211" i="21"/>
  <c r="K5" i="21"/>
  <c r="K210" i="21" s="1"/>
  <c r="G211" i="21"/>
  <c r="G5" i="21"/>
  <c r="H5" i="21"/>
  <c r="H211" i="21"/>
  <c r="E211" i="21"/>
  <c r="E5" i="21"/>
  <c r="I5" i="20"/>
  <c r="J198" i="20"/>
  <c r="J5" i="20"/>
  <c r="H198" i="20"/>
  <c r="H5" i="20"/>
  <c r="H5" i="19"/>
  <c r="H197" i="19"/>
  <c r="G197" i="19"/>
  <c r="G5" i="19"/>
  <c r="G197" i="18"/>
  <c r="G5" i="18"/>
  <c r="H5" i="17"/>
  <c r="H201" i="17"/>
  <c r="K201" i="17"/>
  <c r="G201" i="17"/>
  <c r="G5" i="17"/>
  <c r="G206" i="16"/>
  <c r="G5" i="16"/>
  <c r="H206" i="16"/>
  <c r="H5" i="16"/>
  <c r="H207" i="15"/>
  <c r="G6" i="15"/>
  <c r="G207" i="15" s="1"/>
  <c r="J207" i="15"/>
  <c r="J5" i="15"/>
  <c r="I207" i="15"/>
  <c r="I5" i="15"/>
  <c r="K207" i="15"/>
  <c r="K5" i="15"/>
  <c r="K206" i="15" s="1"/>
  <c r="E207" i="15"/>
  <c r="E5" i="15"/>
  <c r="K213" i="14"/>
  <c r="K213" i="13"/>
  <c r="K5" i="13"/>
  <c r="K212" i="13" s="1"/>
  <c r="J213" i="14"/>
  <c r="J5" i="14"/>
  <c r="G213" i="14"/>
  <c r="G5" i="14"/>
  <c r="E213" i="14"/>
  <c r="E5" i="14"/>
  <c r="H5" i="14"/>
  <c r="H213" i="14"/>
  <c r="H213" i="13"/>
  <c r="H5" i="13"/>
  <c r="I5" i="13"/>
  <c r="G5" i="13"/>
  <c r="J213" i="13"/>
  <c r="J5" i="13"/>
  <c r="E213" i="13"/>
  <c r="E5" i="13"/>
  <c r="G177" i="11"/>
  <c r="G182" i="11"/>
  <c r="G188" i="11"/>
  <c r="G187" i="11" s="1"/>
  <c r="G186" i="11" s="1"/>
  <c r="G185" i="11" s="1"/>
  <c r="F126" i="11"/>
  <c r="F109" i="11"/>
  <c r="F108" i="11" s="1"/>
  <c r="F107" i="11" s="1"/>
  <c r="F106" i="11" s="1"/>
  <c r="F6" i="11" s="1"/>
  <c r="E209" i="11"/>
  <c r="E208" i="11" s="1"/>
  <c r="E207" i="11" s="1"/>
  <c r="E206" i="11" s="1"/>
  <c r="E188" i="11"/>
  <c r="E187" i="11" s="1"/>
  <c r="E186" i="11" s="1"/>
  <c r="E185" i="11" s="1"/>
  <c r="E182" i="11"/>
  <c r="E177" i="11"/>
  <c r="E171" i="11"/>
  <c r="E170" i="11" s="1"/>
  <c r="E169" i="11" s="1"/>
  <c r="E168" i="11" s="1"/>
  <c r="E164" i="11"/>
  <c r="E160" i="11"/>
  <c r="E155" i="11"/>
  <c r="E150" i="11"/>
  <c r="E149" i="11" s="1"/>
  <c r="E126" i="11"/>
  <c r="E125" i="11" s="1"/>
  <c r="E124" i="11" s="1"/>
  <c r="E123" i="11" s="1"/>
  <c r="E119" i="11"/>
  <c r="E109" i="11"/>
  <c r="E103" i="11"/>
  <c r="E37" i="11"/>
  <c r="E32" i="11"/>
  <c r="E31" i="11" s="1"/>
  <c r="E29" i="11"/>
  <c r="E28" i="11" s="1"/>
  <c r="E24" i="11"/>
  <c r="E23" i="11" s="1"/>
  <c r="E17" i="11"/>
  <c r="E12" i="11"/>
  <c r="E10" i="11"/>
  <c r="J5" i="23" l="1"/>
  <c r="J213" i="23"/>
  <c r="G5" i="23"/>
  <c r="G213" i="23"/>
  <c r="K5" i="20"/>
  <c r="K197" i="20" s="1"/>
  <c r="E5" i="20"/>
  <c r="I197" i="19"/>
  <c r="H197" i="18"/>
  <c r="I5" i="18"/>
  <c r="E5" i="18"/>
  <c r="E197" i="18"/>
  <c r="G5" i="15"/>
  <c r="J5" i="17"/>
  <c r="F125" i="11"/>
  <c r="F124" i="11" s="1"/>
  <c r="F123" i="11" s="1"/>
  <c r="F122" i="11" s="1"/>
  <c r="F213" i="11" s="1"/>
  <c r="E36" i="11"/>
  <c r="E35" i="11" s="1"/>
  <c r="E34" i="11" s="1"/>
  <c r="G176" i="11"/>
  <c r="G175" i="11" s="1"/>
  <c r="G174" i="11" s="1"/>
  <c r="E159" i="11"/>
  <c r="E158" i="11" s="1"/>
  <c r="E157" i="11" s="1"/>
  <c r="E176" i="11"/>
  <c r="E175" i="11" s="1"/>
  <c r="E174" i="11" s="1"/>
  <c r="E173" i="11" s="1"/>
  <c r="E108" i="11"/>
  <c r="E107" i="11" s="1"/>
  <c r="E106" i="11" s="1"/>
  <c r="E148" i="11"/>
  <c r="E147" i="11" s="1"/>
  <c r="E9" i="11"/>
  <c r="E8" i="11" s="1"/>
  <c r="E7" i="11" s="1"/>
  <c r="F5" i="11" l="1"/>
  <c r="E6" i="11"/>
  <c r="E5" i="11" s="1"/>
  <c r="E122" i="11"/>
  <c r="G209" i="11"/>
  <c r="G208" i="11" s="1"/>
  <c r="G207" i="11" s="1"/>
  <c r="G206" i="11" s="1"/>
  <c r="G173" i="11" s="1"/>
  <c r="G171" i="11"/>
  <c r="G170" i="11" s="1"/>
  <c r="G169" i="11" s="1"/>
  <c r="G168" i="11" s="1"/>
  <c r="G164" i="11"/>
  <c r="G160" i="11"/>
  <c r="G155" i="11"/>
  <c r="G150" i="11"/>
  <c r="G149" i="11" s="1"/>
  <c r="G119" i="11"/>
  <c r="G103" i="11"/>
  <c r="G37" i="11"/>
  <c r="G32" i="11"/>
  <c r="G31" i="11" s="1"/>
  <c r="G29" i="11"/>
  <c r="G28" i="11" s="1"/>
  <c r="G24" i="11"/>
  <c r="G23" i="11" s="1"/>
  <c r="G17" i="11"/>
  <c r="G12" i="11"/>
  <c r="G10" i="11"/>
  <c r="G159" i="11" l="1"/>
  <c r="G158" i="11" s="1"/>
  <c r="G157" i="11" s="1"/>
  <c r="E213" i="11"/>
  <c r="G36" i="11"/>
  <c r="G35" i="11" s="1"/>
  <c r="G34" i="11" s="1"/>
  <c r="G148" i="11"/>
  <c r="G147" i="11" s="1"/>
  <c r="G9" i="11"/>
  <c r="G8" i="11" s="1"/>
  <c r="G7" i="11" s="1"/>
  <c r="G6" i="11" l="1"/>
  <c r="G213" i="11" s="1"/>
  <c r="J17" i="11"/>
  <c r="G5" i="11" l="1"/>
  <c r="H17" i="11"/>
  <c r="J126" i="11" l="1"/>
  <c r="I126" i="11"/>
  <c r="H126" i="11"/>
  <c r="H177" i="11" l="1"/>
  <c r="J37" i="11" l="1"/>
  <c r="I37" i="11"/>
  <c r="H37" i="11"/>
  <c r="J160" i="11"/>
  <c r="J177" i="11"/>
  <c r="I177" i="11"/>
  <c r="I188" i="11"/>
  <c r="I209" i="11"/>
  <c r="H182" i="11"/>
  <c r="I182" i="11"/>
  <c r="H209" i="11"/>
  <c r="K209" i="11"/>
  <c r="K208" i="11" s="1"/>
  <c r="K207" i="11" s="1"/>
  <c r="K206" i="11" s="1"/>
  <c r="K188" i="11"/>
  <c r="K187" i="11" s="1"/>
  <c r="K186" i="11" s="1"/>
  <c r="K185" i="11" s="1"/>
  <c r="K177" i="11"/>
  <c r="K176" i="11" s="1"/>
  <c r="K175" i="11" s="1"/>
  <c r="K174" i="11" s="1"/>
  <c r="K171" i="11"/>
  <c r="K170" i="11" s="1"/>
  <c r="K169" i="11" s="1"/>
  <c r="K168" i="11" s="1"/>
  <c r="K164" i="11"/>
  <c r="K160" i="11"/>
  <c r="K155" i="11"/>
  <c r="K150" i="11"/>
  <c r="K126" i="11"/>
  <c r="K125" i="11" s="1"/>
  <c r="K124" i="11" s="1"/>
  <c r="K123" i="11" s="1"/>
  <c r="K119" i="11"/>
  <c r="K109" i="11"/>
  <c r="K103" i="11"/>
  <c r="K37" i="11"/>
  <c r="K32" i="11"/>
  <c r="K31" i="11" s="1"/>
  <c r="K29" i="11"/>
  <c r="K28" i="11" s="1"/>
  <c r="K24" i="11"/>
  <c r="K23" i="11" s="1"/>
  <c r="K17" i="11"/>
  <c r="K12" i="11"/>
  <c r="K10" i="11"/>
  <c r="J164" i="11"/>
  <c r="I176" i="11" l="1"/>
  <c r="K173" i="11"/>
  <c r="K159" i="11"/>
  <c r="K158" i="11" s="1"/>
  <c r="K157" i="11" s="1"/>
  <c r="K148" i="11"/>
  <c r="K147" i="11" s="1"/>
  <c r="K108" i="11"/>
  <c r="K107" i="11" s="1"/>
  <c r="K106" i="11" s="1"/>
  <c r="K36" i="11"/>
  <c r="K35" i="11" s="1"/>
  <c r="K34" i="11" s="1"/>
  <c r="K9" i="11"/>
  <c r="K8" i="11" s="1"/>
  <c r="K7" i="11" s="1"/>
  <c r="K149" i="11"/>
  <c r="K122" i="11" l="1"/>
  <c r="K6" i="11"/>
  <c r="K213" i="11" l="1"/>
  <c r="K5" i="11"/>
  <c r="K212" i="11" s="1"/>
  <c r="J209" i="11" l="1"/>
  <c r="J208" i="11" s="1"/>
  <c r="J207" i="11" s="1"/>
  <c r="J206" i="11" s="1"/>
  <c r="J188" i="11"/>
  <c r="J187" i="11" s="1"/>
  <c r="J186" i="11" s="1"/>
  <c r="J185" i="11" s="1"/>
  <c r="J176" i="11"/>
  <c r="J175" i="11" s="1"/>
  <c r="J174" i="11" s="1"/>
  <c r="J171" i="11"/>
  <c r="J170" i="11" s="1"/>
  <c r="J169" i="11" s="1"/>
  <c r="J168" i="11" s="1"/>
  <c r="J155" i="11"/>
  <c r="J150" i="11"/>
  <c r="J125" i="11"/>
  <c r="J124" i="11" s="1"/>
  <c r="J123" i="11" s="1"/>
  <c r="J119" i="11"/>
  <c r="J109" i="11"/>
  <c r="J103" i="11"/>
  <c r="J32" i="11"/>
  <c r="J31" i="11" s="1"/>
  <c r="J29" i="11"/>
  <c r="J28" i="11" s="1"/>
  <c r="J24" i="11"/>
  <c r="J23" i="11" s="1"/>
  <c r="J12" i="11"/>
  <c r="J10" i="11"/>
  <c r="I208" i="11"/>
  <c r="I207" i="11" s="1"/>
  <c r="I206" i="11" s="1"/>
  <c r="I187" i="11"/>
  <c r="I186" i="11" s="1"/>
  <c r="I185" i="11" s="1"/>
  <c r="I175" i="11"/>
  <c r="I174" i="11" s="1"/>
  <c r="I171" i="11"/>
  <c r="I170" i="11" s="1"/>
  <c r="I169" i="11" s="1"/>
  <c r="I168" i="11" s="1"/>
  <c r="I164" i="11"/>
  <c r="I160" i="11"/>
  <c r="I155" i="11"/>
  <c r="I150" i="11"/>
  <c r="I149" i="11" s="1"/>
  <c r="I125" i="11"/>
  <c r="I124" i="11" s="1"/>
  <c r="I123" i="11" s="1"/>
  <c r="I119" i="11"/>
  <c r="I109" i="11"/>
  <c r="I103" i="11"/>
  <c r="I32" i="11"/>
  <c r="I31" i="11" s="1"/>
  <c r="I29" i="11"/>
  <c r="I28" i="11" s="1"/>
  <c r="I24" i="11"/>
  <c r="I23" i="11" s="1"/>
  <c r="I17" i="11"/>
  <c r="I12" i="11"/>
  <c r="I10" i="11"/>
  <c r="J149" i="11" l="1"/>
  <c r="J36" i="11"/>
  <c r="J35" i="11" s="1"/>
  <c r="J34" i="11" s="1"/>
  <c r="I36" i="11"/>
  <c r="I35" i="11" s="1"/>
  <c r="I34" i="11" s="1"/>
  <c r="I108" i="11"/>
  <c r="I107" i="11" s="1"/>
  <c r="I106" i="11" s="1"/>
  <c r="J173" i="11"/>
  <c r="I173" i="11"/>
  <c r="I159" i="11"/>
  <c r="I158" i="11" s="1"/>
  <c r="I157" i="11" s="1"/>
  <c r="J159" i="11"/>
  <c r="J158" i="11" s="1"/>
  <c r="J157" i="11" s="1"/>
  <c r="I148" i="11"/>
  <c r="I147" i="11" s="1"/>
  <c r="J148" i="11"/>
  <c r="J147" i="11" s="1"/>
  <c r="J108" i="11"/>
  <c r="J107" i="11" s="1"/>
  <c r="J106" i="11" s="1"/>
  <c r="I9" i="11"/>
  <c r="I8" i="11" s="1"/>
  <c r="I7" i="11" s="1"/>
  <c r="J9" i="11"/>
  <c r="J8" i="11" s="1"/>
  <c r="J7" i="11" s="1"/>
  <c r="H188" i="11"/>
  <c r="H119" i="11"/>
  <c r="H29" i="11"/>
  <c r="I6" i="11" l="1"/>
  <c r="I122" i="11"/>
  <c r="J122" i="11"/>
  <c r="J6" i="11"/>
  <c r="J213" i="11" l="1"/>
  <c r="I213" i="11"/>
  <c r="I5" i="11"/>
  <c r="J5" i="11"/>
  <c r="H24" i="11"/>
  <c r="H23" i="11" s="1"/>
  <c r="H176" i="11"/>
  <c r="H175" i="11" s="1"/>
  <c r="H174" i="11" s="1"/>
  <c r="H12" i="11"/>
  <c r="C5" i="12"/>
  <c r="D5" i="12"/>
  <c r="E5" i="12"/>
  <c r="F5" i="12"/>
  <c r="G5" i="12"/>
  <c r="H4" i="12" s="1"/>
  <c r="B5" i="12"/>
  <c r="H208" i="11"/>
  <c r="H207" i="11" s="1"/>
  <c r="H206" i="11" s="1"/>
  <c r="H187" i="11"/>
  <c r="H186" i="11" s="1"/>
  <c r="H185" i="11" s="1"/>
  <c r="H171" i="11"/>
  <c r="H170" i="11" s="1"/>
  <c r="H169" i="11" s="1"/>
  <c r="H168" i="11" s="1"/>
  <c r="H164" i="11"/>
  <c r="H160" i="11"/>
  <c r="H155" i="11"/>
  <c r="H150" i="11"/>
  <c r="H149" i="11" s="1"/>
  <c r="H125" i="11"/>
  <c r="H124" i="11" s="1"/>
  <c r="H123" i="11" s="1"/>
  <c r="H109" i="11"/>
  <c r="H103" i="11"/>
  <c r="H32" i="11"/>
  <c r="H31" i="11" s="1"/>
  <c r="H28" i="11"/>
  <c r="H10" i="11"/>
  <c r="H159" i="11" l="1"/>
  <c r="H158" i="11" s="1"/>
  <c r="H157" i="11" s="1"/>
  <c r="H9" i="11"/>
  <c r="H8" i="11" s="1"/>
  <c r="H7" i="11" s="1"/>
  <c r="H3" i="12"/>
  <c r="H2" i="12"/>
  <c r="H5" i="12" s="1"/>
  <c r="H173" i="11"/>
  <c r="H148" i="11"/>
  <c r="H147" i="11" s="1"/>
  <c r="H36" i="11"/>
  <c r="H35" i="11" s="1"/>
  <c r="H34" i="11" s="1"/>
  <c r="H108" i="11"/>
  <c r="H107" i="11" s="1"/>
  <c r="H106" i="11" s="1"/>
  <c r="H122" i="11" l="1"/>
  <c r="H6" i="11"/>
  <c r="H213" i="11" l="1"/>
  <c r="H5" i="11"/>
</calcChain>
</file>

<file path=xl/sharedStrings.xml><?xml version="1.0" encoding="utf-8"?>
<sst xmlns="http://schemas.openxmlformats.org/spreadsheetml/2006/main" count="4303" uniqueCount="302">
  <si>
    <t>หน่วยดำเนินการ</t>
  </si>
  <si>
    <t>โครงการชลประทานอ่างทอง</t>
  </si>
  <si>
    <t>สนง.ปศุสัตว์จังหวัดอ่างทอง</t>
  </si>
  <si>
    <t>สนง.สาธารณสุขจังหวัดอ่างทอง</t>
  </si>
  <si>
    <t>สนง.เกษตรจังหวัดอ่างทอง</t>
  </si>
  <si>
    <t>สนง.ประมงจังหวัดอ่างทอง</t>
  </si>
  <si>
    <t>สนง.เกษตรและสหกรณ์จังหวัดอ่างทอง</t>
  </si>
  <si>
    <t>สนง.อุตสาหกรรมจังหวัดอ่างทอง</t>
  </si>
  <si>
    <t>บัญชีโครงการงบพัฒนาจังหวัด ประจำปีงบประมาณ พ.ศ. 2564</t>
  </si>
  <si>
    <t>แผนงาน : ปรับปรุงและพัฒนาปัจจัยพื้นฐานเพื่อส่งเสริมการผลิตสินค้าเกษตรและอาหารปลอดภัย</t>
  </si>
  <si>
    <t>งานขุดลอกลำรางยายเผือก ต.จำปาหล่อ อ.เมืองอ่างทอง จ.อ่างทอง</t>
  </si>
  <si>
    <t>งานขุดลอกบึงกลีบเมฆ ต.คลองวัว อ.เมืองอ่างทอง จ.อ่างทอง</t>
  </si>
  <si>
    <t>งานขุดลอกคลองสายทอง ต.สายทอง อ.ป่าโมก จ.อ่างทอง</t>
  </si>
  <si>
    <t>งานขุดลอกหนองผักชี ต.โคกพุทรา อ.โพธิ์ทอง จ.อ่างทอง</t>
  </si>
  <si>
    <t>งานขุดลอกบึงวังนาค พร้อมเสริมคันดิน ต.วังน้ำเย็น อ.แสวงหา จ.อ่างทอง</t>
  </si>
  <si>
    <t>งานขุดลอกหนองคราง พร้อมเสริมคันดิน ต.บ่อแร่ อ.โพธิ์ทอง จ.อ่างทอง</t>
  </si>
  <si>
    <t>งานขุดลอกหนองบัว พร้อมเสริมคันดิน ต.บางเสด็จ อ.ป่าโมก จ.อ่างทอง</t>
  </si>
  <si>
    <t>งานปรับปรุงลำรางขี้นาค-หนองปรัง-หนองรี ต.ชัยฤทธิ์ อ.ไชโย จ.อ่างทอง</t>
  </si>
  <si>
    <t>งานขุดลอกหนองบ้านโพธิ์ทอง พร้อมเสริมคันดิน ต.คำหยาด อ.โพธิ์ทอง จ.อ่างทอง</t>
  </si>
  <si>
    <t>งานขุดลอกหนองตาต้อง พร้อมเสริมคันดิน ต.ม่วงเตี้ย อ.วิเศษชัยชาญ จ.อ่างทอง</t>
  </si>
  <si>
    <t>งานขุดลอกคลองสำโรง ต.หลักแก้ว อ.วิเศษชัยชาญ จ.อ่างทอง</t>
  </si>
  <si>
    <t>งานขุดลอกหนองพนม พร้อมเสริมคันดิน ต.อินทประมูล อ.โพธิ์ทอง จ.อ่างทอง</t>
  </si>
  <si>
    <t>งานขุดลอกคลองบ้านจำลอง ต.ห้วยไผ่ อ.แสวงหา จ.อ่างทอง</t>
  </si>
  <si>
    <t>งานขุดลอกคลองทุ่งโพธิ์ ต.หัวตะพาน อ.วิเศษชัยชาญ จ.อ่างทอง</t>
  </si>
  <si>
    <t>งานขุดลอกหนองบอน พร้อมเสริมคันดิน ต.หลักฟ้า อ.ไชโย จ.อ่างทอง</t>
  </si>
  <si>
    <t>งานปรับปรุงหนองชะโด ต.ห้วยคันแหลน อ.วิเศษชัยชาญ จ.อ่างทอง</t>
  </si>
  <si>
    <t>งานขุดลอกคลองห้วยคันแหลน พร้อมเสริมคันดิน ต.ยี่ล้น อ.วิเศษชัยชาญ จ.อ่างทอง</t>
  </si>
  <si>
    <t>งานขุดลอกคลองสามขาว พร้อมเสริมคันดิน ต.สามโก้ อ.สามโก้ จ.อ่างทอง</t>
  </si>
  <si>
    <t>งานขุดลอกคลองวัดโบสถ์-วัดไผ่หมูขวิด ต.สามโก้ อ.สามโก้ จ.อ่างทอง</t>
  </si>
  <si>
    <t>พัฒนาศักยภาพเกษตรกรและสร้างความเข้มแข็งการรวมกลุ่มเกษตรกรด้านปศุสัตว์ (แพะ)</t>
  </si>
  <si>
    <t>เฝ้าระวังสุขภาพและจัดบริการ อาชีวอนามัยให้กับเกษตรกร(เจาะเลือดเกษตรกร)</t>
  </si>
  <si>
    <t>ส่งเสริมและพัฒนาขีดความสามารถผู้ประกอบการ SME ภาคอุตสาหกรรมเกษตรแปรรูป</t>
  </si>
  <si>
    <t>แผนงาน : ยกระดับคุณภาพสินค้าเกษตรและการแปรรูปให้มีมาตรฐานสากล</t>
  </si>
  <si>
    <t>เพิ่มมูลค่าผลผลิตสินค้าเกษตรปลอดภัย (ด้านพืชและประมง)</t>
  </si>
  <si>
    <t>ส่งเสริมและสนับสนุนการผลิตด้านประมงปลอดภัย</t>
  </si>
  <si>
    <t>ส่งเสริมและสนับสนุนการผลิตพืชปลอดภัย</t>
  </si>
  <si>
    <t>สนง.สหกรณ์จังหวัดอ่างทอง
สนง.เกษตรจังหวัดอ่างทอง
สนง.สาธารณสุขจังหวัดอ่างทอง</t>
  </si>
  <si>
    <t>ส่งเสริมและพัฒนาฟาร์มตัวอย่างตามพระราชดำริในสมเด็จพระนางเจ้าสิริกิติ์พระบรมราชินีนาถตำบลสีบัวทอง อำเภอแสวงหา จังหวัดอ่างทอง</t>
  </si>
  <si>
    <t>ส่งเสริมและพัฒนาฟาร์มตัวอย่างตามพระราชดำริในสมเด็จพระนางเจ้าสิริกิติ์ พระบรมราชินีนาถ หนองระหารจีน ตำบลบ้านอิฐ อำเภอเมือง จังหวัดอ่างทอง</t>
  </si>
  <si>
    <t>ส่งเสริมและพัฒนาพื้นที่แก้มลิงหนองเจ็ดเส้น</t>
  </si>
  <si>
    <t>ประเด็นการพัฒนา/แนวทางการพัฒนา/แผนงาน/โครงการ/กิจกรรมหลัก/กิจกรรมย่อย</t>
  </si>
  <si>
    <t xml:space="preserve">
</t>
  </si>
  <si>
    <t xml:space="preserve">แนวทางการพัฒนา : พัฒนาศักยภาพเกษตรกรและผู้ประกอบการและเครือข่าย
</t>
  </si>
  <si>
    <t>กิจกรรมหลัก : พัฒนาศักยภาพเกษตรกรและกลุ่มเกษตรกร</t>
  </si>
  <si>
    <t>กิจกรรมหลัก : พัฒนาศักยภาพผู้ประกอบการระดับชุมชน</t>
  </si>
  <si>
    <t>โครงการ : ยกระดับคุณภาพสินค้าเกษตรและการแปรรูป</t>
  </si>
  <si>
    <t>กิจกรรมหลัก : ส่งเสริมการผลิตสินค้าเกษตรให้มีมาตรฐาน</t>
  </si>
  <si>
    <t>กิจกรรมหลัก : ปรับปรุง/พัฒนาแหล่งน้ำเพื่อส่งเสริมเกษตรปลอดภัย</t>
  </si>
  <si>
    <t>โครงการ : พัฒนาปัจจัยพื้นฐานเพื่อการเกษตร</t>
  </si>
  <si>
    <t>แนวทางการพัฒนา : พัฒนาปัจจัยพื้นฐานเพื่อการผลิต</t>
  </si>
  <si>
    <t>โครงการ : พัฒนาศักยภาพเกษตรกรและผู้ประกอบการ</t>
  </si>
  <si>
    <t>แนวทาง : พัฒนาศักยภาพเกษตรกรผู้ประกอบการและเครือข่ายการผลิตและจำหน่ายสินค้าเกษตรและอาหารปลอดภัย</t>
  </si>
  <si>
    <t xml:space="preserve">แนวทางการพัฒนา : ยกระดับคุณภาพสินค้าเกษตรและการแปรรูป
</t>
  </si>
  <si>
    <t>กิจกรรมหลัก : ส่งเสริมและพัฒนาโครงการตามพระราชดำริ</t>
  </si>
  <si>
    <t xml:space="preserve">แนวทางการพัฒนา : ส่งเสริมการตลาดและการประชาสัมพันธ์
</t>
  </si>
  <si>
    <t>แผนงาน : ส่งเสริมการตลาดและการประชาสัมพันธ์สินค้าเกษตรและอาหารปลอดภัย</t>
  </si>
  <si>
    <t>โครงการ : พัฒนาช่องทางการตลาด</t>
  </si>
  <si>
    <t>กิจกรรมหลัก : ส่งเสริมการตลาดสินค้าเกษตรอาหารปลอดภัย และผลิตภัณฑ์ชุมชน</t>
  </si>
  <si>
    <t>สำนักงานพาณิชย์จังหวัดอ่างทอง</t>
  </si>
  <si>
    <t>ส่งเสริมและพัฒนาการผลิตสินค้าเกษตรและผลิตภัณฑ์ชุมชนสู่มาตรฐานสากล</t>
  </si>
  <si>
    <t>แนวทางการพัฒนา : พัฒนาปัจจัยพื้นฐานด้านการท่องเที่ยว</t>
  </si>
  <si>
    <t>แผนงาน : ปรับปรุงและพัฒนาปัจจัยพื้นฐานเพื่อส่งเสริมการท่องเที่ยวเชิงวัฒนธรรม</t>
  </si>
  <si>
    <t>โครงการ : พัฒนาปัจจัยพื้นฐานด้านการท่องเที่ยว</t>
  </si>
  <si>
    <t>กิจกรรมหลัก : ปรับปรุงและพัฒนาแหล่งท่องเที่ยว</t>
  </si>
  <si>
    <t>กิจกรรมหลัก : สร้างความเข้มแข็งแก่เครือข่ายผู้ประกอบ การและชุมชนท่องเที่ยว</t>
  </si>
  <si>
    <t>สำนักงานการท่องเที่ยวและกีฬาจังหวัดอ่างทอง</t>
  </si>
  <si>
    <t>สำนักงานพัฒนาชุมชนจังหวัดอ่างทอง</t>
  </si>
  <si>
    <t>พัฒนาเครือข่ายการท่องเที่ยวอย่างสร้างสรรค์</t>
  </si>
  <si>
    <t>เพิ่มศักยภาพชุมชนท่องเที่ยว</t>
  </si>
  <si>
    <t xml:space="preserve">แนวทางการพัฒนา : พัฒนาผลิตภัณฑ์และกิจกรรมการท่องเที่ยว
</t>
  </si>
  <si>
    <t>แนวทาง : พัฒนาผลิตภัณฑ์และกิจกรรมเพื่อส่งเสริมการท่องเที่ยวเชิงวัฒนธรรม</t>
  </si>
  <si>
    <t>โครงการ : พัฒนาผลิตภัณฑ์และกิจกรรมการท่องเที่ยว</t>
  </si>
  <si>
    <t>กิจกรรมหลัก : จัดกิจกรรมเพื่อส่งเสริมการท่องเที่ยว</t>
  </si>
  <si>
    <t xml:space="preserve">แนวทางการพัฒนา : พัฒนาการตลาดและการประชาสัมพันธ์
</t>
  </si>
  <si>
    <t>แผนงาน : พัฒนาการตลาดและการประชาสัมพันธ์เพื่อส่งเสริมการท่องเที่ยวเชิงวัฒนธรรม</t>
  </si>
  <si>
    <t>โครงการ : พัฒนาการตลาดและการประชาสัมพันธ์</t>
  </si>
  <si>
    <t>กิจกรรมหลัก : พัฒนาการตลาดและการประชาสัมพันธ์เพื่อส่งเสริมการท่องเที่ยว</t>
  </si>
  <si>
    <t>ประเด็นการพัฒนาที่ 2 พัฒนาผลิตภัณฑ์สู่ระดับมาตรฐานสากล</t>
  </si>
  <si>
    <t>ประเด็นการพัฒนาที่ 3 ส่งเสริมการท่องเที่ยวเชิงวัฒนธรรม</t>
  </si>
  <si>
    <t>ส่งเสริมการประชาสัมพันธ์เชิงรุกด้านการท่องเที่ยว</t>
  </si>
  <si>
    <t>ประชาสัมพันธ์เชิงรุกสนับสนุนการท่องเที่ยวจังหวัดอ่างทอง</t>
  </si>
  <si>
    <t>จัดฝึกอบรมทำเตาเผาถ่าน ขนาด 200 ลิตร ให้กับชุมชนและเกษตรกร</t>
  </si>
  <si>
    <t>สำนักงานพลังงานจังหวัดอ่างทอง</t>
  </si>
  <si>
    <t>จัดฝึกอบรมทำเตาแก๊สชีวมวลประยุกต์แบบปี๊บ ให้กับชุมชนและเกษตรกร</t>
  </si>
  <si>
    <t>ก่อสร้างอาคารอเนกประสงค์บริเวณวัดใหญ่ (ร้าง) หมู่ที่ 1 ต.อบทม อ.สามโก้ จ. อ่างทอง</t>
  </si>
  <si>
    <t>ปรับปรุงซ่อมแซมถนนภายในพื้นที่แก้มลิงหนองเจ็ดเส้นอันเนื่องมาจากพระราชดำริ</t>
  </si>
  <si>
    <t>ประเด็นการพัฒนาที่ 1 พัฒนาเมืองน่าอยู่ สู่สังคมมั่นคง และเป็นสุข</t>
  </si>
  <si>
    <t>แนวทางการพัฒนา : พัฒนาคุณภาพชีวิตและครอบครัว</t>
  </si>
  <si>
    <t>แผนงาน : ส่งเสริมและพัฒนาคุณภาพชีวิตของคนทุกวัย</t>
  </si>
  <si>
    <t>โครงการ : เสริมสร้างความปลอดภัยในชีวิตและทรัพย์สิน</t>
  </si>
  <si>
    <t>กิจกรรมหลัก : ป้องกันและแก้ไขปัญหายาเสพติด</t>
  </si>
  <si>
    <t>ขับเคลื่อนชมรม To be number one จังหวัดอ่างทอง</t>
  </si>
  <si>
    <t>กิจกรรมหลัก : ป้องกันและแก้ไขปัญหาอาชญากรรมและการค้ามนุษย์</t>
  </si>
  <si>
    <t>สนง.พัฒนาสังคมและความมั่นคงของมนุษย์จังหวัดอ่างทอง</t>
  </si>
  <si>
    <t>พัฒนาศักยภาพทีมสหวิชาชีพ เครือข่าย และส่วนราชการที่เกี่ยวข้องกับการดำเนินงานป้องกันและปราบปรามการค้ามนุษย์จังหวัดอ่างทอง</t>
  </si>
  <si>
    <t>กิจกรรมหลัก : ป้องกันและบรรเทาสาธารณภัย</t>
  </si>
  <si>
    <t>สนง.ป้องกันและบรรเทาสาธารณภัยจังหวัดอ่างทอง</t>
  </si>
  <si>
    <t>สนง.โยธาธิการและผังเมืองจังหวัดอ่างทอง</t>
  </si>
  <si>
    <t>เสริมสร้างศักยภาพชุมชนด้านการป้องกันและบรรเทาสาธารณภัยจังหวัดอ่างทอง</t>
  </si>
  <si>
    <t>ก่อสร้างลานอเนกประสงค์สำหรับเป็นที่รวมพลเพื่อป้องกันและแก้ไขปัญหาสาธารณภัยและจัดกิจกรรมต่างๆ ของจังหวัดอ่างทอง</t>
  </si>
  <si>
    <t>โครงการ : ส่งเสริมสุขภาวะที่ดีของประชาชน</t>
  </si>
  <si>
    <t>กิจกรรมหลัก : ส่งเสริมคุณภาพชีวิตที่ดีของคนทุกวัย</t>
  </si>
  <si>
    <t>ตรวจสอบเฝ้าระวังความปลอดภัยสารปลอมปนในผลิตภัณฑ์ยาหรือผลิตภัณฑ์เสริมอาหารและเครื่องสำอางเบื้องต้น( ชุดทดสอบ / ตัวอย่าง /ตรวจวิเคราะห์)</t>
  </si>
  <si>
    <t>พัฒนาระบบการเข้าถึงสวัสดิการทางสังคม</t>
  </si>
  <si>
    <t>โครงการ : สร้างโอกาส สร้างรายได้ของประชาชน</t>
  </si>
  <si>
    <t>กิจกรรมหลัก : ส่งเสริมอาชีพ สร้างงานสร้างรายได้ของประชาชน</t>
  </si>
  <si>
    <t>ส่งเสริมผลิตภัณฑ์ภูมิปัญญาคนพิการและผู้สูงอายุสู่ตลาดออนไลน์กระจายรายได้สู่ครอบครัว</t>
  </si>
  <si>
    <t>โครงการ : เสริมสร้างศักยภาพเด็กและเยาวชน</t>
  </si>
  <si>
    <t>กิจกรรมหลัก : เสริมสร้างศักยภาพเด็กและเยาวชน</t>
  </si>
  <si>
    <t>บูรณาการความร่วมมือเสริมสร้างคุณภาพเด็กและเยาวชนของจังหวัดอ่างทอง ตามพระราโชบายด้านการศึกษา</t>
  </si>
  <si>
    <t>สนง.ศึกษาธิการจังหวัดอ่างทอง</t>
  </si>
  <si>
    <t>แนวทางการพัฒนา : พัฒนาโครงสร้างพื้นฐานและสิ่งอำนวยความสะดวก</t>
  </si>
  <si>
    <t>แผนงาน : พัฒนาโครงสร้างพื้นฐาน สิ่งอำนวยความสะดวก และเทคโนโลยีสารสนเทศ</t>
  </si>
  <si>
    <t>โครงการ : พัฒนาโครงสร้างพื้นฐานและสิ่งอำนวยความสะดวก</t>
  </si>
  <si>
    <t>กิจกรรมหลัก : พัฒนาโครงสร้างพื้นฐานเพื่อการคมนาคมให้มีมาตรฐานและครอบคลุม</t>
  </si>
  <si>
    <t>ปรับปรุงซ่อมแซมผิวจราจรถนนคอนกรีตเสริมเหล็กเริ่มต้นจากสะพานปูนข้ามคลองชลประทานสายชัยนาท – อยุธยา ถึง ถนนหมายเลข 32  (หมายเลขทางหลวงท้องถิ่น อท. 28 – 0006</t>
  </si>
  <si>
    <t>ก่อสร้างถนน ค.ส.ล. หมู่ที่ 11 ผ่านหมู่ที่ 8, 9, 7, 6, 10 ตำบลยางช้าย เชื่อมต่อหมู่ที่ 12 ตำบลม่วงเตี้ย อำเภอวิเศษชัยชาญ จังหวัดอ่างทอง</t>
  </si>
  <si>
    <t>ก่อสร้างถนน ค.ส.ล. หมู่ที่ 4, 3, 2, 1 ตำบลยางช้าย อำเภอโพธิ์ทอง เชื่อมต่อหมู่ที่ 11 ตำบลม่วงเตี้ย อำเภอวิเศษชัยชาญ จังหวัดอ่างทอง</t>
  </si>
  <si>
    <t>ก่อสร้างสะพานคอนกรีตเสริมเหล็กข้ามคลองสาหร่าย หมู่ที่ 1 ตำบลโคกพุทรา เชื่อมต่อ หมู่ที่ 5 ตำบลบางเจ้าฉ่า อำเภอโพธิ์ทอง จังหวัดอ่างทอง</t>
  </si>
  <si>
    <t>ปรับปรุงซ่อมแซมถนนคอนกรีตเสริมเหล็ก หมู่ที่ 13 ตำบลแสวงหา เชื่อมต่อ หมู่ที่ 2 ตำบลห้วยไผ่ อำเภอแสวงหา จังหวัดอ่างทอง</t>
  </si>
  <si>
    <t>ก่อสร้างถนนคอนกรีตเสริมเหล็ก (คสล.)คลองชลประทาน บริเวณคันคลอง หมู่ที่ 6 เชื่อมต่อ หมู่ที่ 1 (หนองบอน) ตำบลศรีพราน อำเภอแสวงหา จังหวัดอ่างทอง</t>
  </si>
  <si>
    <t>ซ่อมแซมถนนคอนกรีตเสริมเหล็ก (คสล.) บริเวณศาลเจ้ากวนอิมบ้านเพชร หมู่ที่ 7 ตำบลแสวงหา อำเภอแสวงหา จังหวัดอ่างทอง</t>
  </si>
  <si>
    <t>ก่อสร้างถนนคอนกรีตเสริมเหล็ก (คสล.) หมู่ที่ 6 ตำบลสีบัวทอง เชื่อมต่อหมู่ที่ 9 ตำบลวังน้ำเย็น อำเภอแสวงหา จังหวัดอ่างทอง</t>
  </si>
  <si>
    <t>กิจกรรมหลัก : พัฒนาระบบสาธารณูปโภคเพื่อคุณภาพชีวิตที่ดีของประชาชน</t>
  </si>
  <si>
    <t>แนวทางการพัฒนา : ส่งเสริมความสมดุลของทรัพยากรธรรมชาติและสิ่งแวดล้อม</t>
  </si>
  <si>
    <t>แผนงาน : บริหารจัดการน้ำและสิ่งแวดล้อมชุมชน</t>
  </si>
  <si>
    <t>โครงการ : บริหารจัดการน้ำและสิ่งแวดล้อมชุมชน</t>
  </si>
  <si>
    <t>กิจกรรมหลัก : บริหารจัดการน้ำอย่างยั่งยืน</t>
  </si>
  <si>
    <t>งานขุดลอกคลองลำท่าแดงพร้อมเสริมคันดิน ต.ย่านซื่อ อ.เมืองอ่างทอง จ.อ่างทอง</t>
  </si>
  <si>
    <t>งานขุดลอกหนองอ้ายทอก พร้อมเสริมคันดิน ต.บ้านแห อ.เมืองอ่างทอง จ.อ่างทอง</t>
  </si>
  <si>
    <t>กิจกรรมหลัก : รักษาคุณภาพสิ่งแวดล้อมและอนุรักษ์พลังงาน</t>
  </si>
  <si>
    <t>ส่งเสริมการเรียนรู้และการบริหารจัดการน้ำอย่างมีส่วนร่วม</t>
  </si>
  <si>
    <t>สนง.ทรัพยากร ธรรมชาติและสิ่งแวดล้อมจังหวัดอ่างทอง</t>
  </si>
  <si>
    <t>พัฒนาระบบนิเวศทางน้ำและเพิ่มประสิทธิภาพการประมงของจังหวัดอ่างทองอย่างยั่งยืน</t>
  </si>
  <si>
    <t>จัดหาเครื่องตรวจวัดฝุ่นละอองขนาดไม่เกิน 2.5 ไมครอน</t>
  </si>
  <si>
    <t>ปรับปรุงผิวจราจรถนนแขวงเมืองวิเศษ หมู่ที่ 6 ต.ศาลเจ้าโรงทอง อ.วิเศษชัยชาญ จ.อ่างทอง</t>
  </si>
  <si>
    <t>ซ่อมแซมถนนคอนกรีตเสริมเหล็ก หมู่ที่ 7 ต.สี่ร้อย เชื่อมต่อ ต.หัวตะพาน อ.วิเศษชัยชาญ จ.อ่างทอง</t>
  </si>
  <si>
    <t>ปรับปรุงซ่อมแซมถนนเทศบาลตำบลบางจัก 3 หมู่ที่ 6,7,8 ต.บางจัก อ.วิเศษชัยชาญ จ.อ่างทอง</t>
  </si>
  <si>
    <t>ปรับปรุงผิวถนนคอนกรีต โดยปูยางแอสฟัลท์ติกคอนกรีต หมู่ที่ 1,2,3,8 ต.โรงช้าง อ.ป่าโมก จ.อ่างทอง</t>
  </si>
  <si>
    <t>ประเด็นการพัฒนา</t>
  </si>
  <si>
    <t>2561-2565</t>
  </si>
  <si>
    <t>รวม</t>
  </si>
  <si>
    <t>2 (เกษตรปลอดภัย)</t>
  </si>
  <si>
    <t>3 (ท่องเที่ยว)</t>
  </si>
  <si>
    <t>1 (เมืองน่าอยู่)</t>
  </si>
  <si>
    <t>ร้อยละ
5 ปี</t>
  </si>
  <si>
    <t>ที่ทำการปกครองจังหวัดอ่างทอง (ศอ.ปส.)</t>
  </si>
  <si>
    <t>ค่ายปรับเปลี่ยนพฤติกรรม (ศูนย์ขวัญแผ่นดิน)</t>
  </si>
  <si>
    <t xml:space="preserve">ซ่อมสร้างถนนคอนกรีตเสริมเหล็ก หมู่ที่ 1 ตำบลราชสถิตย์สะพานตาทอง-เขตติดต่อ หมู่ที่ 7
ตำบลไชโย อำเภอไชโย จังหวัดอ่างทอง </t>
  </si>
  <si>
    <t>สนง.สวัสดิการและคุ้มครองแรงงานจังหวัดอ่างทอง</t>
  </si>
  <si>
    <t>ตำรวจภูธรจังหวัดอ่างทอง</t>
  </si>
  <si>
    <t>ป้องกันและแก้ไขปัญหายาเสพติดในสถานประกอบกิจการ</t>
  </si>
  <si>
    <t>ป้องกันและแก้ไขปัญหายาเสพติด (No Place For Drug)</t>
  </si>
  <si>
    <t xml:space="preserve">ขยายสะพานปูนหน้าวัดคลองสำโรง หมู่ที่ 4 ต.หลักแก้ว อ.วิเศษชัยชาญ จ.อ่างทอง </t>
  </si>
  <si>
    <t>ขยายสะพานปูนหน้าวัดใหม่ทางข้ามหมู่ที่ 2 ต.หลักแก้ว อ.วิเศษชัยชาญ จ.อ่างทอง</t>
  </si>
  <si>
    <t>ปรับปรุงภูมิทัศน์บริเวณหาดเจ้าพระยา หมู่ที่ 1 เพื่อพัฒนาแหล่งท่องเที่ยว</t>
  </si>
  <si>
    <t>ซ่อมสร้างถนนคอนกรีตเสริมเหล็ก หมู่ที่ 3 บริเวณทางขึ้น-ลงหาดพ่อพระราม</t>
  </si>
  <si>
    <t>ซ่อมสร้างถนนแอสฟัลต์ติกคอน กรีต บริเวณแยกทางหลวงหมายเลข 3195 – บ้านศาลเจ้าโรงทอง 
ต.ศาลเจ้าโรงทอง อ.วิเศษชัยชาญ จ.อ่างทอง</t>
  </si>
  <si>
    <t>ก่อสร้างถนนคอนกรีตเสริมเหล็กสายคันคลองชลประทานยางมณี – สะพานปูนหน้าวัดใหม่ หมู่ที่ 3 
ต.หลักแก้ว อ.วิเศษชัยชาญ จ.อ่างทอง</t>
  </si>
  <si>
    <t>ก่อสร้างถนนคอนกรีตเสริมเหล็กเส้นทางบ้านหัวโขด (หลังวัดโพธิ์เอน) หมู่ที่ 4,6 ต.คลองขนาก – 
เขตติดต่อ ต.บางจัก อ.วิเศษชัยชาญ จ.อ่างทอง</t>
  </si>
  <si>
    <t>.ซ่อมสร้างถนนคสล.จากหน้าอบต.อบทม ถึงทางเข้าวัดสามขาว  หมู่ที่ 2 ต.อบทม อ.สามโก้ 
จ.อ่างทอง</t>
  </si>
  <si>
    <t>ก่อสร้างถนนคอนกรีตเสริมเหล็ก หมู่ที่ 1 ต.โพธิ์ม่วงพันธ์ ถึงหมู่ที่ 2 บ้านเชียง ต.โพธิ์ม่วงพันธ์ 
อ.สามโก้ จ.อ่างทอง</t>
  </si>
  <si>
    <t>ก่อสร้างถนนคอนกรีตเสริมเหล็กสายคันคลองชลทาน 8 ซ้าย 1 ขวา ชัณสูตร (ฝั่งขวา) 
จากถนนลาดยางสายบ้านเก่า-โพธิ์ม่วงพันธ์ หมู่ 1 ต.โพธิ์ม่วงพันธ์ ถึงเขตติดต่อ ต.ยี่ล้น 
อ.วิเศษชัยชาญ จ.อ่างทอง</t>
  </si>
  <si>
    <t>ก่อสร้างถนนคอนกรีตเสริมเหล็ก หมู่ 4 ต.โพธิ์ม่วงพันธ์ จากถนนคอนกรีตเดิมถึงเขตติดต่อ หมู่ที่ 2 
ต.สาวร้องไห้ อ.วิเศษชัยชาญ  จ.อ่างทอง</t>
  </si>
  <si>
    <t>ยุติธรรมสัญจรในระดับพื้นที่จังหวัดอ่างทอง</t>
  </si>
  <si>
    <t>สนง.ยุติธรรมจังหวัดอ่างทอง</t>
  </si>
  <si>
    <t>งานรำลึกวีรชนคนถูกลืม ขุนรองปลัดชู</t>
  </si>
  <si>
    <t>งานแข่งเรือพายพื้นบ้าน และแข่งเรือยาว</t>
  </si>
  <si>
    <t>งานอิ่มบุญสุขใจ ปีใหม่ไชโย</t>
  </si>
  <si>
    <t xml:space="preserve">งานรำลึกสมเด็จพระนเรศวรมหาราช </t>
  </si>
  <si>
    <t>งานสดุดีคนดีศรีแผ่นดินถิ่นนรสิงห์ "พันท้ายนรสิงห์"</t>
  </si>
  <si>
    <t>งานรำลึกรัชกาลที่ 5 และรัชกาลที่ 9 พระบารมีปกเกล้าชาวอ่างทอง</t>
  </si>
  <si>
    <t>งานเกษตรปลอดภัยของดีเมืองอ่างทอง</t>
  </si>
  <si>
    <t>งานเทศกาลไหว้พระนอนวัดขุนอินทประมูล</t>
  </si>
  <si>
    <t>มหกรรมมะม่วงส่งออกและของดีอำเภอสามโก้</t>
  </si>
  <si>
    <t>งานรำลึกวีรชนแขวงเมืองวิเศษไชยชาญ</t>
  </si>
  <si>
    <t>มหกรรมลิเก</t>
  </si>
  <si>
    <t>เทศกาลกินผัดไทย ไหว้พระสมเด็จเกษไชโย</t>
  </si>
  <si>
    <t>งานรำลึกสมเด็จพระพุฒาจารย์ (โต พรหมรังสี)</t>
  </si>
  <si>
    <t>มหกรรมกลองนานาชาติและพิธีไหว้ครูกลอง</t>
  </si>
  <si>
    <t>สนง.เกษตรและสหกรณ์จังหวัด</t>
  </si>
  <si>
    <t>แขวงทางหลวงชนบทอ่างทอง
(อำเภอโพธิ์ทอง)</t>
  </si>
  <si>
    <t>แขวงทางหลวงชนบทอ่างทอง
(อบจ.อ่างทอง)</t>
  </si>
  <si>
    <t>โครงการชลประทานอ่างทอง
(อำเภอโพธิ์ทอง)</t>
  </si>
  <si>
    <t>ก่อสร้างกำแพงดินป้องกันตลิ่งพัง หมู่ที่ 3 ต.บางพลับ (ตลอดคลองชลประทาน หมู่ที่ 3 เชื่อมโยง หมู่ที่ 4) อ.โพธิ์ทอง จ.อ่างทอง</t>
  </si>
  <si>
    <t>ผนังกั้นดิน หมู่ที่ 3  ต.บางพลับ จากบริเวณสะพานหน้าบ้านผู้ใหญ่วาสนา สำลี ถึงบ้านนายพะยอมชูเชิด  อ.โพธิ์ทอง จ.อ่างทอง</t>
  </si>
  <si>
    <t>ดาดคอนกรีตคลองห้วยราชคราม ต.บางพลับ อ.โพธิ์ทอง จ.อ่างทอง</t>
  </si>
  <si>
    <t>ก่อสร้างระบบกระจายน้ำชนิดคูส่งน้ำดาดคอนกรีตสายหมู่ที่ 3 เชื่อมคลองส่งน้ำชลประทานฝั่งตะวันออก หมู่ 4 ต.บางพลับ อ.โพธิ์ทอง จ.อ่างทอง</t>
  </si>
  <si>
    <t xml:space="preserve">ก่อสร้างดาด ค.ส.ล. คลอง 5 ซ้าย 1 ขวาจากหมู่ 6 ท้ายยาง ตำบลหนองแม่ไก่ ถึงหมู่ที่ 6 
ตำบลยางช้าย อำเภอโพธิ์ทอง </t>
  </si>
  <si>
    <t>ก่อสร้างระบบกระจายน้ำชนิดคูส่งน้ำดาดคอนกรีต สายกลุ่มบ้านนายประทีป แตรสังข์ ถึงคลองระบายน้ำชลประทาน หมู่ 3 ต.บางพลับ อ.โพธิ์ทอง จ.อ่างทอง</t>
  </si>
  <si>
    <t>งานขุดลอกคลอง ถมดิน และก่อสร้างถนนทางเข้าโครงการพัฒนาพื้นที่เฉพาะหนองจรเข้คุด อ.โพธิ์ทอง จ.อ่างทอง</t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</si>
  <si>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อ.วิเศษชัยชาญ</t>
    </r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</si>
  <si>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อำเภอสามโก้/อำเภอป่าโมก</t>
    </r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</si>
  <si>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อำเภอไชโย</t>
    </r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</si>
  <si>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อำเภอป่าโมก</t>
    </r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</si>
  <si>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ที่ทำการปกครองจังหวัด</t>
    </r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</si>
  <si>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อำเภอโพธิ์ทอง</t>
    </r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</si>
  <si>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อำเภอแสวงหา</t>
    </r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</si>
  <si>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อำเภอสามโก้</t>
    </r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</si>
  <si>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อำเภอป่าโมก </t>
    </r>
  </si>
  <si>
    <t>แขวงทางหลวงชนบทอ่างทอง
(องค์การบริหารส่วนจังหวัด)</t>
  </si>
  <si>
    <t>ก่อสร้างถนนคอนกรีตเสริมเหล็ก หมู่ที่ 5 (สายคันคลองหนองหล่มเชื่อมต่อ หมู่ที่ 5 ต.ไผ่วง) 
ต.ห้วยคันแหลน อ.วิเศษชัยชาญ จ.อ่างทอง</t>
  </si>
  <si>
    <t>ซ่อมสร้างถนนคอนกรีตเสริมเหล็ก หมู่ที่ 6 (สายคันคลองห้วยโรงฝั่งซ้าย) ต.ห้วยคันแหลน 
อ.วิเศษชัยชาญ จ.อ่างทอง</t>
  </si>
  <si>
    <t>เสริมผิวทางแอสฟัลท์ติกคอนกรีต สายวัดอันทราวาส หมู่ที่ 6 ต.สาวร้องไห้ หมู่ที่ 6 ต.สาวร้องไห้ อ.วิเศษชัยชาญ จ.อ่างทอง</t>
  </si>
  <si>
    <t>ก่อสร้างถนนคอนกรีตเสริมเหล็กเส้นทาง หมู่ที่ 3 ต.คลองขนาก – เขตติดต่อ ต.บางจัก อ.วิเศษชัยชาญ จ.อ่างทอง</t>
  </si>
  <si>
    <t>ก่อสร้างถนนคอนกรีตเสริมเหล็ก หมู่ 5 ต.โพธิ์ม่วงพันธ์ เชื่อมต่อ หมู่ 7 ต.โพธิ์ม่วงพันธ์ อ.สามโก้  
จ.อ่างทอง</t>
  </si>
  <si>
    <t>ก่อสร้างถนนแอสฟัลท์ติกคอนกรีต และถนนคอนกรีตเสริมเหล็ก พร้อมทางเชื่อม ทางเท้าพร้อมคันหิน ท่อระบายน้ำ พร้อมบ่อพัก คสล. จากถนนเทศบาล 5 ถึง ถนนเทศบาล 15</t>
  </si>
  <si>
    <r>
      <rPr>
        <sz val="14"/>
        <rFont val="TH SarabunPSK"/>
        <family val="2"/>
      </rPr>
      <t>สนง.การท่องเที่ยวและกีฬาจังหวัด</t>
    </r>
    <r>
      <rPr>
        <sz val="15"/>
        <rFont val="TH SarabunPSK"/>
        <family val="2"/>
      </rPr>
      <t xml:space="preserve">
ประมงจังหวัดอ่างทอง,เกษตรและสหกรณ์จังหวัดอ่างทอง
ที่ทำการปกครองจังหวัด</t>
    </r>
  </si>
  <si>
    <t>มหกรรมขนมจีนถิ่นวีรชนคนแสวงหา</t>
  </si>
  <si>
    <t>มหกรรมของดีเมืองอ่างทอง งานมหกรรมกินปลาใหญ่ กินไข่นกกระทา กินผักปลอดภัย</t>
  </si>
  <si>
    <t>กิจกรรมฝึกอบรม "ปั้นโอ่งซีเมนต์" แก้ไขปัญหาภัยแล้ง</t>
  </si>
  <si>
    <t>งานสดุดีวีรชนคนแสวงหา</t>
  </si>
  <si>
    <t>งบประมาณ</t>
  </si>
  <si>
    <t>Y1</t>
  </si>
  <si>
    <t>Y2</t>
  </si>
  <si>
    <t xml:space="preserve">แขวงทางหลวงอ่างทอง
</t>
  </si>
  <si>
    <t>ปรับปรุงการแบ่งทิศทางจราจรเพื่อความปลอดภัยทางหลวงหมายเลข 309 ตอน บางเสด็จ - แยกที่ดิน ระหว่าง กม.51+200 - กม.53+700</t>
  </si>
  <si>
    <t>ปรับปรุงทางหลวงผ่านย่านชุมชน ทางหลวงหมายเลข 309 ตอน แยกที่ดิน - ไชโย ระหว่าง กม.53+900 - กม.55+796</t>
  </si>
  <si>
    <t>สำนักงานประชาสัมพันธ์จังหวัดอ่างทอง</t>
  </si>
  <si>
    <t>งานขุดลอกคลองตีนณรงค์ ตำบลตรีณรงค์ อำเภอไชโย จังหวัดอ่างทอง</t>
  </si>
  <si>
    <t>ปรับปรุงศูนย์ควบคุมความปลอดภัยและสาธารณภัยจังหวัดอ่างทอง</t>
  </si>
  <si>
    <t>Y3</t>
  </si>
  <si>
    <t>ก่อสร้างถนน คสล. หมู่ที่ 11-8 ตำบลม่วงเตี้ย อำเภอวิเศษชัยชาญ จังหวัดอ่างทอง</t>
  </si>
  <si>
    <t>ก่อสร้างระบบกระจายน้ำชนิดคูส่งน้ำดาดคอนกรีต หมู่ที่ 9,10 ตำบลรำมะสัก อำเภอโพธิ์ทอง จังหวัดอ่างทอง</t>
  </si>
  <si>
    <t>ก่อสร้างถนนคอนกรีตเสริมเหล็ก สายเลียบคลองระบายน้ำฝั่งตะวันตก หมู่ที่ 2 ตำบลรำมะสัก อำเภอโพธิ์ทอง จังหวัดอ่างทอง</t>
  </si>
  <si>
    <t>ก่อสร้างถนนคอนกรีตเสริมเหล็ก สายคันคลองระบายใหญ่แม่น้ำน้อย 4 (ฝั่งขวา) หมู่ที่ 11,8,5,7 ตำบลยางซ้าย อำเภอโพธิ์ทอง จังหวัดอ่างทอง</t>
  </si>
  <si>
    <t>ก่อสร้างสะพาน คสล.ข้ามคลองชลประทาน หมู่ที่ 8 ตำบลบางเจ้าฉ่า อำเภอโพธิ์ทอง จังหวัดอ่างทอง</t>
  </si>
  <si>
    <t>ก่อสร้างสะพาน คสล.ข้ามคลองชลประทาน หมู่ที่ 3 ตำบลบางเจ้าฉ่า อำเภอโพธิ์ทอง จังหวัดอ่างทอง</t>
  </si>
  <si>
    <t>ก่อสร้างถนน คสล. สายเลียบคลองระบายน้ำชลประทาน หมู่ 2 ตำบลรำมะสัก อำเภอโพธิ์ทอง เชื่อมตำบลสามโก้ อำเภอสามโก้</t>
  </si>
  <si>
    <t>ปรับปรุงซ่อมแซมเสริมผิวพราแอสฟัลท์ติกคอนกรีต ถนนสายเทศบาล 1 หมู่ 2 – 1 บ้านลั่นทม – บ้านท่าหย่ง ต.ยางช้าย อ.โพธิ์ทอง จ.อ่างทอง</t>
  </si>
  <si>
    <t>ปรับปรุงถนนผิวจราจรลาดยางทางเข้าวัดยางทอง ตำบลบางเจ้าฉ่า อำเภอโพธิ์ทอง เชื่อมต่อตำบลบางระกำ อำเภอโพธิ์ทอง</t>
  </si>
  <si>
    <t>ก่อสร้างสะพานปูนบริเวณสี่แยกคลองหลวง ม 3,4 ต.ทางพระ อ.โพธิ์ทอง เชื่อมต่อกับ ม.4 ต.โคกพุทรา อ.โพธิ์ทอง</t>
  </si>
  <si>
    <t xml:space="preserve">ก่อสร้างถนนคอนกรีตเสริมเหล็ก หมู่ที่ 3 บริเวณริมคลองวัดไทรย์ ตำบลองครักษ์ อำเภอโพธิ์ทอง </t>
  </si>
  <si>
    <t>ก่อสร้างถนนคอนกรีตเสริมหมู่ที่ 1 บริเวณคลองยายฟัก ตำบลองครักษ์ อำเภอโพธิ์ทอง จังหวัดอ่างทอง</t>
  </si>
  <si>
    <t>ก่อสร้างผิวลาดยางถนนหมู่ที่ 7 บริเวณคลองทุ่งขวาง ตำบลองครักษ์ อำเภอโพธิ์ทอง จังหวัดอ่างทอง</t>
  </si>
  <si>
    <t>ก่อสร้างสะพานคอนกรีตเสริมเหล็ก หมู่ที่ 7 บริเวณคลองทุ่งขวาง ตำบลองครักษ์ อำเภอโพธิ์ทอง  จังหวัดอ่างทอง</t>
  </si>
  <si>
    <t>ก่อสร้างผิวราดยางถนนหมู่ที่ 8 ตำบลองครักษ์ อำเภอโพธิ์ทอง จังหวัดอ่างทอง</t>
  </si>
  <si>
    <t>ก่อสร้างถนนคอนกรีตเสริมเหล็ก หมู่ที่ 2 บริเวณถนนเชื่อมต่อ หนองโตนด ตำบลองครักษ์ อำเภอโพธิ์ทอง จังหวัดอ่างทอง</t>
  </si>
  <si>
    <t>ก่อสร้างถนนคสล. หมู่ที่ 4 ต.บางพลับ (คลองตาสัย-วัดโบสถ์) อำเภอโพธิ์ทอง จังหวัดอ่างทอง</t>
  </si>
  <si>
    <t>ปรับปรุง/ซ่อมแซมถนน  คสล./ปูแอสฟัลท์ติกส์คอนกรีตหมู่ที่ 3  ตำบลโพธิ์รังนก อำเภอโพธิ์ทอง จังหวัดอ่างทอง</t>
  </si>
  <si>
    <t>ซ่อมแซมคอนกรีตเสริมเหล็ก ตำบลบางพลับ อำเภอโพธิ์ทอง จังหวัดอ่างทอง</t>
  </si>
  <si>
    <t>ก่อสร้างถนนลาดยางแบบแอสฟัลท์ติกคอนกรีต ตำบลบางพลับ อำเภอโพธิ์ทอง จังหวัดอ่างทอง</t>
  </si>
  <si>
    <t>ก่อสร้างถนนคอนกรีตเสริมเหล็ก หมู่ที่ 4 ตำบลสายทอง อำเภอป่าโมก จังหวัดอ่างทอง</t>
  </si>
  <si>
    <t>ก่อสร้างถนนคอนกรีตเสริมเหล็ก หมู่ที่ 6 ต.นรสิงห์ อำเภอป่าโมก จังหวัดอ่างทอง</t>
  </si>
  <si>
    <t>ก่อสร้างถนนคอนกรีตเสริมเหล็ก หมู่ที่ 1 ตำบลจรเข้ร้อง เชื่อมต่อหมู่ที่ 3 ตำบลตรีณรงค์ อำเภอไชโย จังหวัดอ่างทอง</t>
  </si>
  <si>
    <t>ปรับปรุงซ่อมแซมถนนคอนกรีตเสริมเหล็ก โดยปูแอลฟัสต์ติกคอนกรีต หมู่ที่ 2 ตำบลจรเข้ร้อง เชื่อมต่อหมู่ที่ 2 ตำบลตรีณรงค์ อำเภอไชโย จังหวัดอ่างทอง</t>
  </si>
  <si>
    <t xml:space="preserve">ก่อสร้างถนนคอนกรีตเสริมเหล็ก หมู่ 6 หมู่ 4 และหมู่ 3 ตำบลราชสถิตย์ อำเภอไชโย จังหวัดอ่างทอง </t>
  </si>
  <si>
    <t>ก่อสร้างถนนคอนกรีตเสริมเหล็ก สายโรงแกลบ หมู่ที่ 3 เชื่อมหมู่ที่ 6 ตำบลราชสถิตย์ อำเภอไชโย จังหวัดอ่างทอง</t>
  </si>
  <si>
    <t>ก่อสร้างถนนคอนกรีตเสริมเหล็กหมู่ที่ 11 ตำบลยางซ้าย อำเภอโพธิ์ทอง เชื่อมต่อหมู่ที่ 1 ตำบลบ้านพราน อำเภอแสวงหา จังหวัดอ่างทอง</t>
  </si>
  <si>
    <t>ก่อสร้างถนนคอนกรีตเสริมเหล็ก สายคันคลองระบายใหญ่แม่น้ำน้อย 4 (ฝั่งซ้าย) หมู่ที่ 11 ตำบลยางซ้าย อำเภอโพธิ์ทอง จังหวัดอ่างทอง</t>
  </si>
  <si>
    <t>โครงการก่อสร้างถนนคอนกรีตเสริมเหล็ก หมู่ที่ 11 บ้านตุ่มดิน เชื่อมต่อหมู่ที่ 7 บ้านงิ้วราย ตำบลยางซ้าย อำเภอโพธิ์ทอง จังหวัดอ่างทอง</t>
  </si>
  <si>
    <t>ซ่อมแซมถนนโดยการปูผิวทางพาราแอสฟัลท์คอนกรีต สายสวนมะม่วง ซ.9 ม.4 ตำบลศาลาแดง อำเภอเมืองอ่างทอง จังหวัดอ่างทอง</t>
  </si>
  <si>
    <t>ก่อสร้างถนน ค.ส.ล. หมู่ที่ 2 ตำบลยางช้าย อำเภอโพธิ์ทอง เชื่อมต่อตำบลม่วงเตี้ย อำเภอวิเศษชัยชาญ จังหวัดอ่างทอง</t>
  </si>
  <si>
    <t>ก่อสร้างถนน คสล.หมู่ 6 ตำบลรำมะสัก อำเภอโพธิ์ทอง เชื่อมหมู่ 2 ตำบลวังน้ำเย็น อำเภอแสวงหา จังหวัดอ่างทอง</t>
  </si>
  <si>
    <t>ปรับปรุงซ่อมแซมเสริมผิวจราจรชนิดแอสฟัลท์ติกคอนกรีต สายริมคลองระบายน้ำเริ่มจากสะพานคลองต้นหว้า ถึงสะพานข้ามคลองแจงแขวนหม้อ หมู่ 2 ตำบลรำมะสัก อำเภอโพธิ์ทอง จังหวัดอ่างทอง</t>
  </si>
  <si>
    <t>ปรับปรุงท่อเมนประปา หมู่ที่ 1-8 ตำบลเอกราช อำเภอป่าโมก จังหวัดอ่างทอง</t>
  </si>
  <si>
    <t>ก่อสร้างระบบประปาหมู่บ้าน แบบบาดาลขนาดใหญ่พร้อมถมดิน บริเวณหมู่ที่ 4 ต.โผงเผง อำเภอป่าโมก จังหวัดอ่างทอง</t>
  </si>
  <si>
    <t>ค่าบริหารจัดการ</t>
  </si>
  <si>
    <t>แขวงทางหลวงชนบทอ่างทอง
(อำเภอโพธิ์ทอง)
(เทศบาลตำบลรำมะสัก)</t>
  </si>
  <si>
    <t>แขวงทางหลวงชนบทอ่างทอง
(อำเภอวิเศษชัยชาญ)
(อบต.ม่วงเตี้ย)</t>
  </si>
  <si>
    <t>แขวงทางหลวงชนบทอ่างทอง
(อำเภอโพธิ์ทอง)
(อบต.ยางซ้าย)</t>
  </si>
  <si>
    <t>แขวงทางหลวงชนบทอ่างทอง
(อำเภอวิเศษชัยชาญ)
(อบต.สี่ร้อย)</t>
  </si>
  <si>
    <t>แขวงทางหลวงชนบทอ่างทอง
(เทศบาลตำบลห้วยคันแหลน)</t>
  </si>
  <si>
    <t>แขวงทางหลวงชนบทอ่างทอง
(อำเภอเมืองอ่างทอง)
(อบต.ศาลาแดง)</t>
  </si>
  <si>
    <t>โครงการชลประทานอ่างทอง
(อำเภอเมืองอ่างทอง)
(อบต.ตลาดกรวด)</t>
  </si>
  <si>
    <t>แขวงทางหลวงชนบทอ่างทอง
(อำเภอวิเศษชัยชาญ)
(ทศบาลตำบลบางจัก)</t>
  </si>
  <si>
    <t>แขวงทางหลวงชนบทอ่างทอง
(อำเภอวิเศษชัยชาญ)
(อบต.ศาลเจ้าโรงทอง)</t>
  </si>
  <si>
    <t>แขวงทางหลวงชนบทอ่างทอง
(อำเภอวิเศษชัยชาญ)
(อบต.หลักแก้ว)</t>
  </si>
  <si>
    <t>แขวงทางหลวงชนบทอ่างทอง
(อำเภอวิเศษชัยชาญ)
(อบต.คลองขนาก)</t>
  </si>
  <si>
    <t>แขวงทางหลวงชนบทอ่างทอง
(อำเภอวิเศษชัยชาญ)
(เทศบาลตำบลสาวร้องไห้)</t>
  </si>
  <si>
    <t>แขวงทางหลวงชนบทอ่างทอง
(อำเภอวิเศษชัยชาญ)
(เทศบาลตำบลห้วยคันแหลน)</t>
  </si>
  <si>
    <t>ก่อสร้างถนน คสล. หมู่ที่ 10  สิ้นสุด คลองระบายน้ำ 2 ซ้าย สุพรรณ 3  บริเวณสะพาน คสล. ตำบลรำมะสัก อำเภอโพธิ์ทอง จังหวัดอ่างทอง</t>
  </si>
  <si>
    <t>แขวงทางหลวงชนบทอ่างทอง
(อำเภอโพธิ์ทอง)
(อบต.รำมะสัก)</t>
  </si>
  <si>
    <t>โครงการชลประทานอ่างทอง
(อำเภอโพธิ์ทอง)
(เทศบาลตำบลรำมะสัก)</t>
  </si>
  <si>
    <t>โครงการชลประทานอ่างทอง
(อำเภอโพธิ์ทอง)
(อบต.บางเจ้าฉ่า)</t>
  </si>
  <si>
    <t>แขวงทางหลวงชนบทอ่างทอง
(อำเภอโพธิ์ทอง)
(อบต.บางเจ้าฉ่า)</t>
  </si>
  <si>
    <t>แขวงทางหลวงชนบทอ่างทอง
(อำเภอโพธิ์ทอง)
(เทศบาลตำบลโคกพุทรา)</t>
  </si>
  <si>
    <t>แขวงทางหลวงชนบทอ่างทอง
(อำเภอโพธิ์ทอง)
(ทต.ทางพระ)</t>
  </si>
  <si>
    <t>ก่อสร้างถนนคสล. หมู่ที่ 5  ตำบลบางพลับ อำเภอโพธิ์ทอง จังหวัดอ่างทอง</t>
  </si>
  <si>
    <t>แขวงทางหลวงชนบทอ่างทอง
(อำเภอโพธิ์ทอง)
(อบต.บางพลับ)</t>
  </si>
  <si>
    <t>แขวงทางหลวงชนบทอ่างทอง
(อำเภอโพธิ์ทอง)
(อบต.องครักษ์)</t>
  </si>
  <si>
    <t>แขวงทางหลวงชนบทอ่างทอง
(อำเภอป่าโมก)
(อบต.โรงช้าง)</t>
  </si>
  <si>
    <t>แขวงทางหลวงชนบทอ่างทอง
(อำเภอป่าโมก)
(อบต.สายทอง)</t>
  </si>
  <si>
    <t>แขวงทางหลวงชนบทอ่างทอง
(อำเภอไชโย)
(อบต.จรเข้ร้อง)</t>
  </si>
  <si>
    <t>แขวงทางหลวงชนบทอ่างทอง
(อำเภอไชโย)
(อบต.ตรีณรงค์)</t>
  </si>
  <si>
    <t>แขวงทางหลวงชนบทอ่างทอง
(อำเภอไชโย)
(อบต.ราชสถิตย์)</t>
  </si>
  <si>
    <t>แขวงทางหลวงชนบทอ่างทอง
(อำเภอแสวงหา)
(อบต.ศรีพราน)</t>
  </si>
  <si>
    <t>แขวงทางหลวงชนบทอ่างทอง
(อำเภอแสวงหา)
(ทต.แสวงหา)</t>
  </si>
  <si>
    <t>แขวงทางหลวงชนบทอ่างทอง
(อำเภอแสวงหา)
(อบต.สีบัวทอง)</t>
  </si>
  <si>
    <t>แขวงทางหลวงชนบทอ่างทอง
(อำเภอสามโก้)
(อบต.อบทม)</t>
  </si>
  <si>
    <t>แขวงทางหลวงชนบทอ่างทอง
(อำเภอสามโก้)
(อบต.โพธิ์ม่วงพันธ์)</t>
  </si>
  <si>
    <t>อำเภอป่าโมก
(อบต.เอกราช)</t>
  </si>
  <si>
    <t>อำเภอป่าโมก
(อบต.โผงเผง)</t>
  </si>
  <si>
    <t>โครงการชลประทานอ่างทอง
(อำเภอโพธิ์ทอง)
(อบต.หนองแม่ไก่)</t>
  </si>
  <si>
    <t>โครงการชลประทานอ่างทอง
(อำเภอโพธิ์ทอง)
(อบต.บางพลับ)</t>
  </si>
  <si>
    <t>สำนักงานโยธาธิการและผังเมืองอ่างทอง (อำเภอไชโย)</t>
  </si>
  <si>
    <t>สำนักงานโยธาธิการและผังเมืองอ่างทอง (อำเภอสามโก้)</t>
  </si>
  <si>
    <t>รวม 3 ประเด็นการพัฒนา</t>
  </si>
  <si>
    <t>งบลงทุน</t>
  </si>
  <si>
    <t>งบดำเนินงาน</t>
  </si>
  <si>
    <t>งบประมาณตัดออก</t>
  </si>
  <si>
    <t>ข้อมูล ณ วันที่ 16 มิถุนายน 2563 ณ เวลา 09.53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</si>
</sst>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color theme="1"/>
      <name val="TH SarabunIT๙"/>
      <family val="2"/>
    </font>
    <font>
      <b/>
      <sz val="15"/>
      <color rgb="FFFF000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rgb="FF7030A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41" fontId="2" fillId="2" borderId="2" xfId="0" applyNumberFormat="1" applyFont="1" applyFill="1" applyBorder="1" applyAlignment="1">
      <alignment horizontal="center" vertical="top"/>
    </xf>
    <xf numFmtId="41" fontId="2" fillId="3" borderId="1" xfId="0" applyNumberFormat="1" applyFont="1" applyFill="1" applyBorder="1" applyAlignment="1">
      <alignment vertical="top"/>
    </xf>
    <xf numFmtId="0" fontId="2" fillId="4" borderId="7" xfId="0" applyFont="1" applyFill="1" applyBorder="1" applyAlignment="1">
      <alignment horizontal="left" vertical="top"/>
    </xf>
    <xf numFmtId="41" fontId="2" fillId="4" borderId="1" xfId="0" applyNumberFormat="1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41" fontId="2" fillId="6" borderId="2" xfId="0" applyNumberFormat="1" applyFont="1" applyFill="1" applyBorder="1" applyAlignment="1">
      <alignment horizontal="center" vertical="top"/>
    </xf>
    <xf numFmtId="41" fontId="1" fillId="0" borderId="1" xfId="0" applyNumberFormat="1" applyFont="1" applyBorder="1" applyAlignment="1">
      <alignment horizontal="center" vertical="top" wrapText="1"/>
    </xf>
    <xf numFmtId="41" fontId="1" fillId="0" borderId="6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6" borderId="4" xfId="0" applyFont="1" applyFill="1" applyBorder="1" applyAlignment="1">
      <alignment horizontal="left" vertical="top"/>
    </xf>
    <xf numFmtId="41" fontId="2" fillId="4" borderId="2" xfId="0" applyNumberFormat="1" applyFont="1" applyFill="1" applyBorder="1" applyAlignment="1">
      <alignment vertical="top"/>
    </xf>
    <xf numFmtId="0" fontId="2" fillId="4" borderId="4" xfId="0" applyFont="1" applyFill="1" applyBorder="1" applyAlignment="1">
      <alignment horizontal="left" vertical="top"/>
    </xf>
    <xf numFmtId="0" fontId="2" fillId="6" borderId="1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1" fontId="2" fillId="6" borderId="1" xfId="0" applyNumberFormat="1" applyFont="1" applyFill="1" applyBorder="1" applyAlignment="1">
      <alignment vertical="top"/>
    </xf>
    <xf numFmtId="0" fontId="4" fillId="6" borderId="1" xfId="0" applyFont="1" applyFill="1" applyBorder="1" applyAlignment="1">
      <alignment horizontal="left" vertical="top" wrapText="1"/>
    </xf>
    <xf numFmtId="41" fontId="2" fillId="7" borderId="1" xfId="0" applyNumberFormat="1" applyFont="1" applyFill="1" applyBorder="1" applyAlignment="1">
      <alignment vertical="top"/>
    </xf>
    <xf numFmtId="0" fontId="4" fillId="7" borderId="1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/>
    </xf>
    <xf numFmtId="41" fontId="2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top" wrapText="1"/>
    </xf>
    <xf numFmtId="41" fontId="2" fillId="8" borderId="2" xfId="0" applyNumberFormat="1" applyFont="1" applyFill="1" applyBorder="1" applyAlignment="1">
      <alignment horizontal="center" vertical="top"/>
    </xf>
    <xf numFmtId="0" fontId="4" fillId="8" borderId="2" xfId="0" applyFont="1" applyFill="1" applyBorder="1" applyAlignment="1">
      <alignment horizontal="left" vertical="center" wrapText="1"/>
    </xf>
    <xf numFmtId="41" fontId="2" fillId="9" borderId="2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41" fontId="2" fillId="10" borderId="2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1" fillId="0" borderId="0" xfId="0" applyFont="1"/>
    <xf numFmtId="41" fontId="2" fillId="13" borderId="2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41" fontId="2" fillId="12" borderId="2" xfId="0" applyNumberFormat="1" applyFont="1" applyFill="1" applyBorder="1" applyAlignment="1">
      <alignment horizontal="center" vertical="top"/>
    </xf>
    <xf numFmtId="0" fontId="4" fillId="12" borderId="2" xfId="0" applyFont="1" applyFill="1" applyBorder="1" applyAlignment="1">
      <alignment horizontal="left" vertical="center" wrapText="1"/>
    </xf>
    <xf numFmtId="41" fontId="2" fillId="11" borderId="1" xfId="0" applyNumberFormat="1" applyFont="1" applyFill="1" applyBorder="1" applyAlignment="1">
      <alignment vertical="top"/>
    </xf>
    <xf numFmtId="0" fontId="4" fillId="11" borderId="1" xfId="0" applyFont="1" applyFill="1" applyBorder="1" applyAlignment="1">
      <alignment horizontal="left" vertical="top" wrapText="1"/>
    </xf>
    <xf numFmtId="0" fontId="2" fillId="14" borderId="7" xfId="0" applyFont="1" applyFill="1" applyBorder="1" applyAlignment="1">
      <alignment horizontal="left" vertical="top"/>
    </xf>
    <xf numFmtId="41" fontId="2" fillId="14" borderId="1" xfId="0" applyNumberFormat="1" applyFont="1" applyFill="1" applyBorder="1" applyAlignment="1">
      <alignment vertical="top"/>
    </xf>
    <xf numFmtId="0" fontId="4" fillId="14" borderId="1" xfId="0" applyFont="1" applyFill="1" applyBorder="1" applyAlignment="1">
      <alignment horizontal="left" vertical="top" wrapText="1"/>
    </xf>
    <xf numFmtId="41" fontId="3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41" fontId="2" fillId="15" borderId="2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1" fontId="2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center" wrapText="1"/>
    </xf>
    <xf numFmtId="41" fontId="2" fillId="16" borderId="1" xfId="0" applyNumberFormat="1" applyFont="1" applyFill="1" applyBorder="1" applyAlignment="1">
      <alignment horizontal="center" vertical="center" wrapText="1"/>
    </xf>
    <xf numFmtId="41" fontId="1" fillId="0" borderId="0" xfId="0" applyNumberFormat="1" applyFont="1"/>
    <xf numFmtId="0" fontId="1" fillId="0" borderId="1" xfId="0" applyFont="1" applyBorder="1"/>
    <xf numFmtId="41" fontId="1" fillId="0" borderId="1" xfId="0" applyNumberFormat="1" applyFont="1" applyBorder="1"/>
    <xf numFmtId="0" fontId="10" fillId="16" borderId="1" xfId="0" applyFont="1" applyFill="1" applyBorder="1"/>
    <xf numFmtId="0" fontId="10" fillId="16" borderId="1" xfId="0" applyFont="1" applyFill="1" applyBorder="1" applyAlignment="1">
      <alignment horizontal="center"/>
    </xf>
    <xf numFmtId="41" fontId="10" fillId="16" borderId="1" xfId="0" applyNumberFormat="1" applyFont="1" applyFill="1" applyBorder="1" applyAlignment="1">
      <alignment horizontal="center"/>
    </xf>
    <xf numFmtId="49" fontId="10" fillId="16" borderId="1" xfId="0" applyNumberFormat="1" applyFont="1" applyFill="1" applyBorder="1" applyAlignment="1">
      <alignment horizontal="center"/>
    </xf>
    <xf numFmtId="49" fontId="10" fillId="16" borderId="1" xfId="0" applyNumberFormat="1" applyFont="1" applyFill="1" applyBorder="1" applyAlignment="1">
      <alignment horizontal="center" wrapText="1"/>
    </xf>
    <xf numFmtId="43" fontId="1" fillId="0" borderId="1" xfId="0" applyNumberFormat="1" applyFont="1" applyBorder="1"/>
    <xf numFmtId="41" fontId="3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1" fontId="3" fillId="0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60" fontId="3" fillId="0" borderId="15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1" fontId="11" fillId="0" borderId="6" xfId="0" applyNumberFormat="1" applyFont="1" applyBorder="1" applyAlignment="1">
      <alignment horizontal="center" vertical="top" wrapText="1"/>
    </xf>
    <xf numFmtId="41" fontId="12" fillId="0" borderId="6" xfId="0" applyNumberFormat="1" applyFont="1" applyBorder="1" applyAlignment="1">
      <alignment horizontal="center" vertical="top" wrapText="1"/>
    </xf>
    <xf numFmtId="41" fontId="9" fillId="16" borderId="1" xfId="0" applyNumberFormat="1" applyFont="1" applyFill="1" applyBorder="1" applyAlignment="1">
      <alignment horizontal="center" vertical="center" wrapText="1"/>
    </xf>
    <xf numFmtId="41" fontId="9" fillId="15" borderId="2" xfId="0" applyNumberFormat="1" applyFont="1" applyFill="1" applyBorder="1" applyAlignment="1">
      <alignment horizontal="center" vertical="center" wrapText="1"/>
    </xf>
    <xf numFmtId="41" fontId="9" fillId="13" borderId="2" xfId="0" applyNumberFormat="1" applyFont="1" applyFill="1" applyBorder="1" applyAlignment="1">
      <alignment horizontal="center" vertical="center" wrapText="1"/>
    </xf>
    <xf numFmtId="41" fontId="9" fillId="12" borderId="2" xfId="0" applyNumberFormat="1" applyFont="1" applyFill="1" applyBorder="1" applyAlignment="1">
      <alignment horizontal="center" vertical="top"/>
    </xf>
    <xf numFmtId="41" fontId="9" fillId="6" borderId="2" xfId="0" applyNumberFormat="1" applyFont="1" applyFill="1" applyBorder="1" applyAlignment="1">
      <alignment horizontal="center" vertical="top"/>
    </xf>
    <xf numFmtId="41" fontId="9" fillId="11" borderId="1" xfId="0" applyNumberFormat="1" applyFont="1" applyFill="1" applyBorder="1" applyAlignment="1">
      <alignment vertical="top"/>
    </xf>
    <xf numFmtId="41" fontId="9" fillId="14" borderId="1" xfId="0" applyNumberFormat="1" applyFont="1" applyFill="1" applyBorder="1" applyAlignment="1">
      <alignment vertical="top"/>
    </xf>
    <xf numFmtId="41" fontId="13" fillId="0" borderId="6" xfId="0" applyNumberFormat="1" applyFont="1" applyBorder="1" applyAlignment="1">
      <alignment horizontal="center" vertical="top" wrapText="1"/>
    </xf>
    <xf numFmtId="41" fontId="12" fillId="0" borderId="1" xfId="0" applyNumberFormat="1" applyFont="1" applyBorder="1" applyAlignment="1">
      <alignment vertical="top"/>
    </xf>
    <xf numFmtId="41" fontId="9" fillId="6" borderId="1" xfId="0" applyNumberFormat="1" applyFont="1" applyFill="1" applyBorder="1" applyAlignment="1">
      <alignment horizontal="center" vertical="top"/>
    </xf>
    <xf numFmtId="41" fontId="12" fillId="0" borderId="14" xfId="0" applyNumberFormat="1" applyFont="1" applyBorder="1" applyAlignment="1">
      <alignment vertical="top"/>
    </xf>
    <xf numFmtId="41" fontId="9" fillId="9" borderId="2" xfId="0" applyNumberFormat="1" applyFont="1" applyFill="1" applyBorder="1" applyAlignment="1">
      <alignment horizontal="center" vertical="center" wrapText="1"/>
    </xf>
    <xf numFmtId="41" fontId="9" fillId="2" borderId="2" xfId="0" applyNumberFormat="1" applyFont="1" applyFill="1" applyBorder="1" applyAlignment="1">
      <alignment horizontal="center" vertical="top"/>
    </xf>
    <xf numFmtId="41" fontId="9" fillId="3" borderId="1" xfId="0" applyNumberFormat="1" applyFont="1" applyFill="1" applyBorder="1" applyAlignment="1">
      <alignment vertical="top"/>
    </xf>
    <xf numFmtId="41" fontId="9" fillId="4" borderId="1" xfId="0" applyNumberFormat="1" applyFont="1" applyFill="1" applyBorder="1" applyAlignment="1">
      <alignment vertical="top"/>
    </xf>
    <xf numFmtId="41" fontId="9" fillId="6" borderId="1" xfId="0" applyNumberFormat="1" applyFont="1" applyFill="1" applyBorder="1" applyAlignment="1">
      <alignment vertical="top"/>
    </xf>
    <xf numFmtId="41" fontId="9" fillId="4" borderId="2" xfId="0" applyNumberFormat="1" applyFont="1" applyFill="1" applyBorder="1" applyAlignment="1">
      <alignment vertical="top"/>
    </xf>
    <xf numFmtId="41" fontId="9" fillId="10" borderId="2" xfId="0" applyNumberFormat="1" applyFont="1" applyFill="1" applyBorder="1" applyAlignment="1">
      <alignment horizontal="center" vertical="center" wrapText="1"/>
    </xf>
    <xf numFmtId="41" fontId="9" fillId="8" borderId="2" xfId="0" applyNumberFormat="1" applyFont="1" applyFill="1" applyBorder="1" applyAlignment="1">
      <alignment horizontal="center" vertical="top"/>
    </xf>
    <xf numFmtId="41" fontId="9" fillId="7" borderId="1" xfId="0" applyNumberFormat="1" applyFont="1" applyFill="1" applyBorder="1" applyAlignment="1">
      <alignment vertical="top"/>
    </xf>
    <xf numFmtId="41" fontId="9" fillId="5" borderId="1" xfId="0" applyNumberFormat="1" applyFont="1" applyFill="1" applyBorder="1" applyAlignment="1">
      <alignment vertical="top"/>
    </xf>
    <xf numFmtId="41" fontId="12" fillId="0" borderId="1" xfId="0" applyNumberFormat="1" applyFont="1" applyFill="1" applyBorder="1" applyAlignment="1">
      <alignment horizontal="center" vertical="top"/>
    </xf>
    <xf numFmtId="41" fontId="12" fillId="0" borderId="0" xfId="0" applyNumberFormat="1" applyFont="1" applyBorder="1" applyAlignment="1">
      <alignment vertical="top"/>
    </xf>
    <xf numFmtId="41" fontId="6" fillId="0" borderId="1" xfId="0" applyNumberFormat="1" applyFont="1" applyFill="1" applyBorder="1" applyAlignment="1">
      <alignment horizontal="center" vertical="top"/>
    </xf>
    <xf numFmtId="41" fontId="2" fillId="16" borderId="9" xfId="0" applyNumberFormat="1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41" fontId="2" fillId="7" borderId="2" xfId="0" applyNumberFormat="1" applyFont="1" applyFill="1" applyBorder="1" applyAlignment="1">
      <alignment horizontal="center" vertical="center" wrapText="1"/>
    </xf>
    <xf numFmtId="41" fontId="9" fillId="7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41" fontId="2" fillId="13" borderId="2" xfId="0" applyNumberFormat="1" applyFont="1" applyFill="1" applyBorder="1" applyAlignment="1">
      <alignment horizontal="right" wrapText="1"/>
    </xf>
    <xf numFmtId="41" fontId="2" fillId="10" borderId="2" xfId="0" applyNumberFormat="1" applyFont="1" applyFill="1" applyBorder="1" applyAlignment="1">
      <alignment horizontal="right" wrapText="1"/>
    </xf>
    <xf numFmtId="41" fontId="2" fillId="9" borderId="2" xfId="0" applyNumberFormat="1" applyFont="1" applyFill="1" applyBorder="1" applyAlignment="1">
      <alignment horizontal="right" wrapText="1"/>
    </xf>
    <xf numFmtId="41" fontId="2" fillId="15" borderId="1" xfId="0" applyNumberFormat="1" applyFont="1" applyFill="1" applyBorder="1" applyAlignment="1">
      <alignment horizontal="center" vertical="center" wrapText="1"/>
    </xf>
    <xf numFmtId="41" fontId="9" fillId="15" borderId="1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1" fontId="14" fillId="0" borderId="1" xfId="0" applyNumberFormat="1" applyFont="1" applyFill="1" applyBorder="1" applyAlignment="1">
      <alignment horizontal="center" vertical="top"/>
    </xf>
    <xf numFmtId="41" fontId="14" fillId="0" borderId="6" xfId="0" applyNumberFormat="1" applyFont="1" applyBorder="1" applyAlignment="1">
      <alignment horizontal="center" vertical="top" wrapText="1"/>
    </xf>
    <xf numFmtId="41" fontId="9" fillId="17" borderId="1" xfId="0" applyNumberFormat="1" applyFont="1" applyFill="1" applyBorder="1" applyAlignment="1">
      <alignment horizontal="center" vertical="center" wrapText="1"/>
    </xf>
    <xf numFmtId="41" fontId="2" fillId="17" borderId="1" xfId="0" applyNumberFormat="1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left" vertical="top" wrapText="1"/>
    </xf>
    <xf numFmtId="0" fontId="2" fillId="11" borderId="5" xfId="0" applyFont="1" applyFill="1" applyBorder="1" applyAlignment="1">
      <alignment horizontal="left" vertical="top" wrapText="1"/>
    </xf>
    <xf numFmtId="0" fontId="2" fillId="11" borderId="6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 vertical="top" wrapText="1"/>
    </xf>
    <xf numFmtId="0" fontId="2" fillId="14" borderId="9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13" borderId="4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top"/>
    </xf>
    <xf numFmtId="0" fontId="2" fillId="15" borderId="4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41" fontId="9" fillId="0" borderId="3" xfId="0" applyNumberFormat="1" applyFont="1" applyBorder="1" applyAlignment="1">
      <alignment horizontal="right" vertical="top"/>
    </xf>
    <xf numFmtId="41" fontId="2" fillId="16" borderId="4" xfId="0" applyNumberFormat="1" applyFont="1" applyFill="1" applyBorder="1" applyAlignment="1">
      <alignment horizontal="center" vertical="center" wrapText="1"/>
    </xf>
    <xf numFmtId="41" fontId="2" fillId="16" borderId="5" xfId="0" applyNumberFormat="1" applyFont="1" applyFill="1" applyBorder="1" applyAlignment="1">
      <alignment horizontal="center" vertical="center" wrapText="1"/>
    </xf>
    <xf numFmtId="41" fontId="2" fillId="16" borderId="6" xfId="0" applyNumberFormat="1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left" vertical="top" wrapText="1"/>
    </xf>
    <xf numFmtId="0" fontId="2" fillId="14" borderId="6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view="pageBreakPreview" zoomScaleNormal="100" zoomScaleSheetLayoutView="100" workbookViewId="0">
      <selection activeCell="B10" sqref="B10:D10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x14ac:dyDescent="0.2">
      <c r="A5" s="177" t="s">
        <v>297</v>
      </c>
      <c r="B5" s="178"/>
      <c r="C5" s="178"/>
      <c r="D5" s="179"/>
      <c r="E5" s="73">
        <f t="shared" ref="E5:K5" si="0">E6+E122+E173</f>
        <v>97231600</v>
      </c>
      <c r="F5" s="73">
        <f t="shared" si="0"/>
        <v>87500000</v>
      </c>
      <c r="G5" s="73">
        <f t="shared" si="0"/>
        <v>9731600</v>
      </c>
      <c r="H5" s="73">
        <f t="shared" si="0"/>
        <v>607105734</v>
      </c>
      <c r="I5" s="73">
        <f t="shared" si="0"/>
        <v>198575410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E159+E232</f>
        <v>0</v>
      </c>
      <c r="F158" s="23"/>
      <c r="G158" s="23">
        <f>G159+G232</f>
        <v>0</v>
      </c>
      <c r="H158" s="23">
        <f>H159+H232</f>
        <v>11294540</v>
      </c>
      <c r="I158" s="23">
        <f>I159+I232</f>
        <v>0</v>
      </c>
      <c r="J158" s="106">
        <f>J159+J232</f>
        <v>11294540</v>
      </c>
      <c r="K158" s="106">
        <f>K159+K232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E170+E243</f>
        <v>0</v>
      </c>
      <c r="F169" s="23"/>
      <c r="G169" s="23">
        <f>G170+G243</f>
        <v>0</v>
      </c>
      <c r="H169" s="23">
        <f>H170+H243</f>
        <v>2050000</v>
      </c>
      <c r="I169" s="23">
        <f>I170+I243</f>
        <v>0</v>
      </c>
      <c r="J169" s="106">
        <f>J170+J243</f>
        <v>2050000</v>
      </c>
      <c r="K169" s="106">
        <f>K170+K243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E171+E216</f>
        <v>0</v>
      </c>
      <c r="F170" s="7"/>
      <c r="G170" s="7">
        <f>G171+G216</f>
        <v>0</v>
      </c>
      <c r="H170" s="7">
        <f>H171+H216</f>
        <v>2050000</v>
      </c>
      <c r="I170" s="7">
        <f>I171+I216</f>
        <v>0</v>
      </c>
      <c r="J170" s="115">
        <f>J171+J216</f>
        <v>2050000</v>
      </c>
      <c r="K170" s="115">
        <f>K171+K216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E174+E185+E206</f>
        <v>9190000</v>
      </c>
      <c r="F173" s="134"/>
      <c r="G173" s="134">
        <f>G174+G185+G206</f>
        <v>9190000</v>
      </c>
      <c r="H173" s="54">
        <f>H174+H185+H206</f>
        <v>66600400</v>
      </c>
      <c r="I173" s="54">
        <f>I174+I185+I206</f>
        <v>36060400</v>
      </c>
      <c r="J173" s="119">
        <f>J174+J185+J206</f>
        <v>30540000</v>
      </c>
      <c r="K173" s="119">
        <f>K174+K185+K206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9190000</v>
      </c>
      <c r="F185" s="50"/>
      <c r="G185" s="50">
        <f t="shared" si="8"/>
        <v>9190000</v>
      </c>
      <c r="H185" s="50">
        <f t="shared" si="8"/>
        <v>15500000</v>
      </c>
      <c r="I185" s="50">
        <f t="shared" si="8"/>
        <v>15500000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9190000</v>
      </c>
      <c r="F186" s="43"/>
      <c r="G186" s="43">
        <f t="shared" si="8"/>
        <v>9190000</v>
      </c>
      <c r="H186" s="43">
        <f t="shared" si="8"/>
        <v>15500000</v>
      </c>
      <c r="I186" s="43">
        <f t="shared" si="8"/>
        <v>15500000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9190000</v>
      </c>
      <c r="F187" s="45"/>
      <c r="G187" s="45">
        <f t="shared" si="8"/>
        <v>9190000</v>
      </c>
      <c r="H187" s="45">
        <f t="shared" si="8"/>
        <v>15500000</v>
      </c>
      <c r="I187" s="45">
        <f t="shared" si="8"/>
        <v>15500000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SUM(E189:E205)</f>
        <v>9190000</v>
      </c>
      <c r="F188" s="48"/>
      <c r="G188" s="48">
        <f>SUM(G189:G205)</f>
        <v>9190000</v>
      </c>
      <c r="H188" s="48">
        <f>SUM(H189:H205)</f>
        <v>15500000</v>
      </c>
      <c r="I188" s="48">
        <f>SUM(I189:I205)</f>
        <v>15500000</v>
      </c>
      <c r="J188" s="122">
        <f>SUM(J189:J205)</f>
        <v>0</v>
      </c>
      <c r="K188" s="122">
        <f>SUM(K189:K205)</f>
        <v>0</v>
      </c>
      <c r="L188" s="49"/>
    </row>
    <row r="189" spans="1:12" ht="46.5" x14ac:dyDescent="0.2">
      <c r="A189" s="10"/>
      <c r="B189" s="11"/>
      <c r="C189" s="12">
        <v>1</v>
      </c>
      <c r="D189" s="91" t="s">
        <v>168</v>
      </c>
      <c r="E189" s="140">
        <v>500000</v>
      </c>
      <c r="F189" s="92"/>
      <c r="G189" s="140">
        <f>1000000-500000</f>
        <v>500000</v>
      </c>
      <c r="H189" s="92">
        <v>1000000</v>
      </c>
      <c r="I189" s="92">
        <v>1000000</v>
      </c>
      <c r="J189" s="123"/>
      <c r="K189" s="123"/>
      <c r="L189" s="98" t="s">
        <v>193</v>
      </c>
    </row>
    <row r="190" spans="1:12" ht="46.5" x14ac:dyDescent="0.2">
      <c r="A190" s="16"/>
      <c r="B190" s="17"/>
      <c r="C190" s="18">
        <v>2</v>
      </c>
      <c r="D190" s="94" t="s">
        <v>169</v>
      </c>
      <c r="E190" s="92">
        <v>500000</v>
      </c>
      <c r="F190" s="92"/>
      <c r="G190" s="92">
        <v>500000</v>
      </c>
      <c r="H190" s="92">
        <v>1000000</v>
      </c>
      <c r="I190" s="92">
        <v>1000000</v>
      </c>
      <c r="J190" s="123"/>
      <c r="K190" s="123"/>
      <c r="L190" s="98" t="s">
        <v>194</v>
      </c>
    </row>
    <row r="191" spans="1:12" ht="46.5" x14ac:dyDescent="0.2">
      <c r="A191" s="10"/>
      <c r="B191" s="11"/>
      <c r="C191" s="12">
        <v>3</v>
      </c>
      <c r="D191" s="91" t="s">
        <v>170</v>
      </c>
      <c r="E191" s="92">
        <v>500000</v>
      </c>
      <c r="F191" s="92"/>
      <c r="G191" s="92">
        <v>500000</v>
      </c>
      <c r="H191" s="92">
        <v>1000000</v>
      </c>
      <c r="I191" s="92">
        <v>1000000</v>
      </c>
      <c r="J191" s="123"/>
      <c r="K191" s="123"/>
      <c r="L191" s="98" t="s">
        <v>194</v>
      </c>
    </row>
    <row r="192" spans="1:12" ht="46.5" x14ac:dyDescent="0.2">
      <c r="A192" s="16"/>
      <c r="B192" s="17"/>
      <c r="C192" s="12">
        <v>4</v>
      </c>
      <c r="D192" s="91" t="s">
        <v>174</v>
      </c>
      <c r="E192" s="92">
        <v>500000</v>
      </c>
      <c r="F192" s="92"/>
      <c r="G192" s="92">
        <v>500000</v>
      </c>
      <c r="H192" s="92">
        <v>500000</v>
      </c>
      <c r="I192" s="92">
        <v>500000</v>
      </c>
      <c r="J192" s="123"/>
      <c r="K192" s="123"/>
      <c r="L192" s="98" t="s">
        <v>198</v>
      </c>
    </row>
    <row r="193" spans="1:12" ht="46.5" x14ac:dyDescent="0.2">
      <c r="A193" s="16"/>
      <c r="B193" s="17"/>
      <c r="C193" s="18">
        <v>5</v>
      </c>
      <c r="D193" s="93" t="s">
        <v>173</v>
      </c>
      <c r="E193" s="92">
        <v>500000</v>
      </c>
      <c r="F193" s="92"/>
      <c r="G193" s="92">
        <v>500000</v>
      </c>
      <c r="H193" s="92">
        <v>1000000</v>
      </c>
      <c r="I193" s="92">
        <v>1000000</v>
      </c>
      <c r="J193" s="123"/>
      <c r="K193" s="123"/>
      <c r="L193" s="98" t="s">
        <v>196</v>
      </c>
    </row>
    <row r="194" spans="1:12" ht="46.5" x14ac:dyDescent="0.2">
      <c r="A194" s="16"/>
      <c r="B194" s="17"/>
      <c r="C194" s="12">
        <v>6</v>
      </c>
      <c r="D194" s="93" t="s">
        <v>211</v>
      </c>
      <c r="E194" s="92">
        <v>500000</v>
      </c>
      <c r="F194" s="92"/>
      <c r="G194" s="92">
        <v>500000</v>
      </c>
      <c r="H194" s="92">
        <v>500000</v>
      </c>
      <c r="I194" s="92">
        <v>500000</v>
      </c>
      <c r="J194" s="123"/>
      <c r="K194" s="123"/>
      <c r="L194" s="98" t="s">
        <v>197</v>
      </c>
    </row>
    <row r="195" spans="1:12" ht="46.5" x14ac:dyDescent="0.2">
      <c r="A195" s="10"/>
      <c r="B195" s="11"/>
      <c r="C195" s="12">
        <v>7</v>
      </c>
      <c r="D195" s="91" t="s">
        <v>175</v>
      </c>
      <c r="E195" s="92">
        <v>500000</v>
      </c>
      <c r="F195" s="92"/>
      <c r="G195" s="92">
        <v>500000</v>
      </c>
      <c r="H195" s="92">
        <v>1000000</v>
      </c>
      <c r="I195" s="92">
        <v>1000000</v>
      </c>
      <c r="J195" s="123"/>
      <c r="K195" s="123"/>
      <c r="L195" s="98" t="s">
        <v>191</v>
      </c>
    </row>
    <row r="196" spans="1:12" ht="46.5" x14ac:dyDescent="0.2">
      <c r="A196" s="10"/>
      <c r="B196" s="11"/>
      <c r="C196" s="18">
        <v>8</v>
      </c>
      <c r="D196" s="96" t="s">
        <v>176</v>
      </c>
      <c r="E196" s="92">
        <v>1000000</v>
      </c>
      <c r="F196" s="92"/>
      <c r="G196" s="92">
        <v>1000000</v>
      </c>
      <c r="H196" s="92">
        <v>1000000</v>
      </c>
      <c r="I196" s="92">
        <v>1000000</v>
      </c>
      <c r="J196" s="123"/>
      <c r="K196" s="123"/>
      <c r="L196" s="98" t="s">
        <v>193</v>
      </c>
    </row>
    <row r="197" spans="1:12" ht="46.5" x14ac:dyDescent="0.2">
      <c r="A197" s="10"/>
      <c r="B197" s="11"/>
      <c r="C197" s="12">
        <v>9</v>
      </c>
      <c r="D197" s="97" t="s">
        <v>178</v>
      </c>
      <c r="E197" s="92">
        <v>500000</v>
      </c>
      <c r="F197" s="92"/>
      <c r="G197" s="92">
        <v>500000</v>
      </c>
      <c r="H197" s="92">
        <v>500000</v>
      </c>
      <c r="I197" s="92">
        <v>500000</v>
      </c>
      <c r="J197" s="123"/>
      <c r="K197" s="123"/>
      <c r="L197" s="98" t="s">
        <v>193</v>
      </c>
    </row>
    <row r="198" spans="1:12" ht="46.5" x14ac:dyDescent="0.2">
      <c r="A198" s="10"/>
      <c r="B198" s="11"/>
      <c r="C198" s="12">
        <v>10</v>
      </c>
      <c r="D198" s="95" t="s">
        <v>177</v>
      </c>
      <c r="E198" s="140">
        <v>200000</v>
      </c>
      <c r="F198" s="92"/>
      <c r="G198" s="140">
        <f>300000-100000</f>
        <v>200000</v>
      </c>
      <c r="H198" s="92">
        <v>500000</v>
      </c>
      <c r="I198" s="92">
        <v>500000</v>
      </c>
      <c r="J198" s="123"/>
      <c r="K198" s="123"/>
      <c r="L198" s="98" t="s">
        <v>193</v>
      </c>
    </row>
    <row r="199" spans="1:12" ht="46.5" x14ac:dyDescent="0.2">
      <c r="A199" s="16"/>
      <c r="B199" s="17"/>
      <c r="C199" s="18">
        <v>11</v>
      </c>
      <c r="D199" s="91" t="s">
        <v>179</v>
      </c>
      <c r="E199" s="92">
        <v>1000000</v>
      </c>
      <c r="F199" s="92"/>
      <c r="G199" s="92">
        <v>1000000</v>
      </c>
      <c r="H199" s="92">
        <v>1000000</v>
      </c>
      <c r="I199" s="92">
        <v>1000000</v>
      </c>
      <c r="J199" s="123"/>
      <c r="K199" s="123"/>
      <c r="L199" s="98" t="s">
        <v>199</v>
      </c>
    </row>
    <row r="200" spans="1:12" ht="46.5" x14ac:dyDescent="0.2">
      <c r="A200" s="16"/>
      <c r="B200" s="17"/>
      <c r="C200" s="12">
        <v>12</v>
      </c>
      <c r="D200" s="93" t="s">
        <v>167</v>
      </c>
      <c r="E200" s="140">
        <v>0</v>
      </c>
      <c r="F200" s="92"/>
      <c r="G200" s="140">
        <f>500000-500000</f>
        <v>0</v>
      </c>
      <c r="H200" s="92">
        <v>1000000</v>
      </c>
      <c r="I200" s="92">
        <v>1000000</v>
      </c>
      <c r="J200" s="123"/>
      <c r="K200" s="123"/>
      <c r="L200" s="99" t="s">
        <v>192</v>
      </c>
    </row>
    <row r="201" spans="1:12" ht="46.5" x14ac:dyDescent="0.2">
      <c r="A201" s="10"/>
      <c r="B201" s="11"/>
      <c r="C201" s="12">
        <v>13</v>
      </c>
      <c r="D201" s="91" t="s">
        <v>166</v>
      </c>
      <c r="E201" s="92">
        <v>400000</v>
      </c>
      <c r="F201" s="92"/>
      <c r="G201" s="92">
        <v>400000</v>
      </c>
      <c r="H201" s="92">
        <v>500000</v>
      </c>
      <c r="I201" s="92">
        <v>500000</v>
      </c>
      <c r="J201" s="123"/>
      <c r="K201" s="123"/>
      <c r="L201" s="98" t="s">
        <v>191</v>
      </c>
    </row>
    <row r="202" spans="1:12" ht="46.5" x14ac:dyDescent="0.2">
      <c r="A202" s="16"/>
      <c r="B202" s="17"/>
      <c r="C202" s="18">
        <v>14</v>
      </c>
      <c r="D202" s="91" t="s">
        <v>208</v>
      </c>
      <c r="E202" s="92">
        <v>500000</v>
      </c>
      <c r="F202" s="92"/>
      <c r="G202" s="92">
        <v>500000</v>
      </c>
      <c r="H202" s="92">
        <v>500000</v>
      </c>
      <c r="I202" s="92">
        <v>500000</v>
      </c>
      <c r="J202" s="123"/>
      <c r="K202" s="123"/>
      <c r="L202" s="98" t="s">
        <v>198</v>
      </c>
    </row>
    <row r="203" spans="1:12" ht="93" x14ac:dyDescent="0.2">
      <c r="A203" s="10"/>
      <c r="B203" s="11"/>
      <c r="C203" s="12">
        <v>15</v>
      </c>
      <c r="D203" s="91" t="s">
        <v>209</v>
      </c>
      <c r="E203" s="92">
        <v>500000</v>
      </c>
      <c r="F203" s="92"/>
      <c r="G203" s="92">
        <v>500000</v>
      </c>
      <c r="H203" s="92">
        <v>2000000</v>
      </c>
      <c r="I203" s="92">
        <v>2000000</v>
      </c>
      <c r="J203" s="123"/>
      <c r="K203" s="123"/>
      <c r="L203" s="98" t="s">
        <v>207</v>
      </c>
    </row>
    <row r="204" spans="1:12" ht="46.5" x14ac:dyDescent="0.2">
      <c r="A204" s="16"/>
      <c r="B204" s="17"/>
      <c r="C204" s="12">
        <v>16</v>
      </c>
      <c r="D204" s="93" t="s">
        <v>171</v>
      </c>
      <c r="E204" s="92">
        <v>1000000</v>
      </c>
      <c r="F204" s="92"/>
      <c r="G204" s="92">
        <v>1000000</v>
      </c>
      <c r="H204" s="92">
        <v>1000000</v>
      </c>
      <c r="I204" s="92">
        <v>1000000</v>
      </c>
      <c r="J204" s="123"/>
      <c r="K204" s="123"/>
      <c r="L204" s="98" t="s">
        <v>195</v>
      </c>
    </row>
    <row r="205" spans="1:12" x14ac:dyDescent="0.2">
      <c r="A205" s="10"/>
      <c r="B205" s="11"/>
      <c r="C205" s="18">
        <v>17</v>
      </c>
      <c r="D205" s="91" t="s">
        <v>172</v>
      </c>
      <c r="E205" s="140">
        <v>590000</v>
      </c>
      <c r="F205" s="92"/>
      <c r="G205" s="140">
        <f>1500000-910000</f>
        <v>590000</v>
      </c>
      <c r="H205" s="92">
        <v>1500000</v>
      </c>
      <c r="I205" s="92">
        <v>1500000</v>
      </c>
      <c r="J205" s="123"/>
      <c r="K205" s="123"/>
      <c r="L205" s="98" t="s">
        <v>180</v>
      </c>
    </row>
    <row r="206" spans="1:12" s="1" customFormat="1" hidden="1" x14ac:dyDescent="0.2">
      <c r="A206" s="150" t="s">
        <v>73</v>
      </c>
      <c r="B206" s="151"/>
      <c r="C206" s="151"/>
      <c r="D206" s="151"/>
      <c r="E206" s="50">
        <f t="shared" ref="E206:K208" si="9">E207</f>
        <v>0</v>
      </c>
      <c r="F206" s="50"/>
      <c r="G206" s="50">
        <f t="shared" si="9"/>
        <v>0</v>
      </c>
      <c r="H206" s="50">
        <f t="shared" si="9"/>
        <v>13000000</v>
      </c>
      <c r="I206" s="50">
        <f t="shared" si="9"/>
        <v>9000000</v>
      </c>
      <c r="J206" s="120">
        <f t="shared" si="9"/>
        <v>4000000</v>
      </c>
      <c r="K206" s="120">
        <f t="shared" si="9"/>
        <v>0</v>
      </c>
      <c r="L206" s="51"/>
    </row>
    <row r="207" spans="1:12" s="1" customFormat="1" hidden="1" x14ac:dyDescent="0.2">
      <c r="A207" s="33" t="s">
        <v>74</v>
      </c>
      <c r="B207" s="34"/>
      <c r="C207" s="34"/>
      <c r="D207" s="35"/>
      <c r="E207" s="23">
        <f t="shared" si="9"/>
        <v>0</v>
      </c>
      <c r="F207" s="23"/>
      <c r="G207" s="23">
        <f t="shared" si="9"/>
        <v>0</v>
      </c>
      <c r="H207" s="23">
        <f t="shared" si="9"/>
        <v>13000000</v>
      </c>
      <c r="I207" s="23">
        <f t="shared" si="9"/>
        <v>9000000</v>
      </c>
      <c r="J207" s="106">
        <f t="shared" si="9"/>
        <v>4000000</v>
      </c>
      <c r="K207" s="106">
        <f t="shared" si="9"/>
        <v>0</v>
      </c>
      <c r="L207" s="37"/>
    </row>
    <row r="208" spans="1:12" s="1" customFormat="1" hidden="1" x14ac:dyDescent="0.2">
      <c r="A208" s="145" t="s">
        <v>75</v>
      </c>
      <c r="B208" s="146"/>
      <c r="C208" s="146"/>
      <c r="D208" s="147"/>
      <c r="E208" s="45">
        <f t="shared" si="9"/>
        <v>0</v>
      </c>
      <c r="F208" s="45"/>
      <c r="G208" s="45">
        <f t="shared" si="9"/>
        <v>0</v>
      </c>
      <c r="H208" s="45">
        <f t="shared" si="9"/>
        <v>13000000</v>
      </c>
      <c r="I208" s="45">
        <f t="shared" si="9"/>
        <v>9000000</v>
      </c>
      <c r="J208" s="121">
        <f t="shared" si="9"/>
        <v>4000000</v>
      </c>
      <c r="K208" s="121">
        <f t="shared" si="9"/>
        <v>0</v>
      </c>
      <c r="L208" s="46"/>
    </row>
    <row r="209" spans="1:12" s="1" customFormat="1" hidden="1" x14ac:dyDescent="0.2">
      <c r="A209" s="47"/>
      <c r="B209" s="148" t="s">
        <v>76</v>
      </c>
      <c r="C209" s="148"/>
      <c r="D209" s="149"/>
      <c r="E209" s="48">
        <f>SUM(E210:E211)</f>
        <v>0</v>
      </c>
      <c r="F209" s="48"/>
      <c r="G209" s="48">
        <f>SUM(G210:G211)</f>
        <v>0</v>
      </c>
      <c r="H209" s="48">
        <f>SUM(H210:H211)</f>
        <v>13000000</v>
      </c>
      <c r="I209" s="48">
        <f>SUM(I210:I211)</f>
        <v>9000000</v>
      </c>
      <c r="J209" s="122">
        <f>SUM(J210:J211)</f>
        <v>4000000</v>
      </c>
      <c r="K209" s="122">
        <f>SUM(K210:K211)</f>
        <v>0</v>
      </c>
      <c r="L209" s="49"/>
    </row>
    <row r="210" spans="1:12" ht="43.5" hidden="1" x14ac:dyDescent="0.2">
      <c r="A210" s="13"/>
      <c r="B210" s="14"/>
      <c r="C210" s="15">
        <v>1</v>
      </c>
      <c r="D210" s="26" t="s">
        <v>79</v>
      </c>
      <c r="E210" s="25"/>
      <c r="F210" s="25"/>
      <c r="G210" s="25"/>
      <c r="H210" s="25">
        <v>12000000</v>
      </c>
      <c r="I210" s="25">
        <v>8000000</v>
      </c>
      <c r="J210" s="109">
        <v>4000000</v>
      </c>
      <c r="K210" s="109"/>
      <c r="L210" s="40" t="s">
        <v>65</v>
      </c>
    </row>
    <row r="211" spans="1:12" ht="43.5" hidden="1" x14ac:dyDescent="0.2">
      <c r="A211" s="10"/>
      <c r="B211" s="11"/>
      <c r="C211" s="12">
        <v>2</v>
      </c>
      <c r="D211" s="29" t="s">
        <v>80</v>
      </c>
      <c r="E211" s="25"/>
      <c r="F211" s="25"/>
      <c r="G211" s="25"/>
      <c r="H211" s="25">
        <v>1000000</v>
      </c>
      <c r="I211" s="25">
        <v>1000000</v>
      </c>
      <c r="J211" s="109"/>
      <c r="K211" s="109"/>
      <c r="L211" s="40" t="s">
        <v>218</v>
      </c>
    </row>
    <row r="212" spans="1:12" s="5" customFormat="1" ht="24" x14ac:dyDescent="0.2">
      <c r="A212" s="158" t="s">
        <v>257</v>
      </c>
      <c r="B212" s="159"/>
      <c r="C212" s="159"/>
      <c r="D212" s="160"/>
      <c r="E212" s="129">
        <v>8000000</v>
      </c>
      <c r="F212" s="129"/>
      <c r="G212" s="129">
        <v>8000000</v>
      </c>
      <c r="H212" s="129">
        <v>8000000</v>
      </c>
      <c r="I212" s="129">
        <v>8000000</v>
      </c>
      <c r="J212" s="130"/>
      <c r="K212" s="130" t="e">
        <f>K5+K121+K172+#REF!</f>
        <v>#REF!</v>
      </c>
      <c r="L212" s="139"/>
    </row>
    <row r="213" spans="1:12" s="5" customFormat="1" ht="24" x14ac:dyDescent="0.2">
      <c r="A213" s="177" t="s">
        <v>141</v>
      </c>
      <c r="B213" s="178"/>
      <c r="C213" s="178"/>
      <c r="D213" s="179"/>
      <c r="E213" s="136">
        <f>E6+E122+E173+E212</f>
        <v>105231600</v>
      </c>
      <c r="F213" s="136">
        <f>F6+F122+F173+F212</f>
        <v>87500000</v>
      </c>
      <c r="G213" s="136">
        <f>G6+G122+G173+G212</f>
        <v>17731600</v>
      </c>
      <c r="H213" s="136">
        <f>H6+H122+H173+H212</f>
        <v>615105734</v>
      </c>
      <c r="I213" s="136">
        <f>I6+I122+I173+I212</f>
        <v>206575410</v>
      </c>
      <c r="J213" s="137">
        <f>J6+J122+J173</f>
        <v>408530324</v>
      </c>
      <c r="K213" s="137" t="e">
        <f>K6+K122+K173+#REF!</f>
        <v>#REF!</v>
      </c>
      <c r="L213" s="138"/>
    </row>
    <row r="214" spans="1:12" s="5" customFormat="1" ht="24" x14ac:dyDescent="0.2">
      <c r="A214" s="155" t="s">
        <v>300</v>
      </c>
      <c r="B214" s="156"/>
      <c r="C214" s="156"/>
      <c r="D214" s="157"/>
      <c r="E214" s="142">
        <v>3247500</v>
      </c>
      <c r="F214" s="143"/>
      <c r="G214" s="142">
        <v>3247500</v>
      </c>
      <c r="H214" s="143"/>
      <c r="I214" s="143"/>
      <c r="J214" s="142"/>
      <c r="K214" s="142"/>
      <c r="L214" s="144"/>
    </row>
  </sheetData>
  <autoFilter ref="L1:L11"/>
  <mergeCells count="57">
    <mergeCell ref="A34:D34"/>
    <mergeCell ref="A174:D174"/>
    <mergeCell ref="A149:D149"/>
    <mergeCell ref="B150:D150"/>
    <mergeCell ref="B155:D155"/>
    <mergeCell ref="A157:D157"/>
    <mergeCell ref="A159:D159"/>
    <mergeCell ref="B160:D160"/>
    <mergeCell ref="B164:D164"/>
    <mergeCell ref="A168:D168"/>
    <mergeCell ref="A123:D123"/>
    <mergeCell ref="A125:D125"/>
    <mergeCell ref="B126:D126"/>
    <mergeCell ref="A147:D147"/>
    <mergeCell ref="B103:D103"/>
    <mergeCell ref="A106:D106"/>
    <mergeCell ref="A9:D9"/>
    <mergeCell ref="A148:D148"/>
    <mergeCell ref="A213:D213"/>
    <mergeCell ref="B17:D17"/>
    <mergeCell ref="A23:D23"/>
    <mergeCell ref="B24:D24"/>
    <mergeCell ref="A28:D28"/>
    <mergeCell ref="B29:D29"/>
    <mergeCell ref="A36:D36"/>
    <mergeCell ref="B37:D37"/>
    <mergeCell ref="B10:D10"/>
    <mergeCell ref="B12:D12"/>
    <mergeCell ref="B171:D171"/>
    <mergeCell ref="A122:D122"/>
    <mergeCell ref="A31:D31"/>
    <mergeCell ref="B32:D32"/>
    <mergeCell ref="A1:L1"/>
    <mergeCell ref="A6:D6"/>
    <mergeCell ref="A7:D7"/>
    <mergeCell ref="A5:D5"/>
    <mergeCell ref="A3:D4"/>
    <mergeCell ref="L3:L4"/>
    <mergeCell ref="D2:L2"/>
    <mergeCell ref="E3:J3"/>
    <mergeCell ref="A108:D108"/>
    <mergeCell ref="B109:D109"/>
    <mergeCell ref="B119:D119"/>
    <mergeCell ref="A170:D170"/>
    <mergeCell ref="A173:D173"/>
    <mergeCell ref="B188:D188"/>
    <mergeCell ref="A206:D206"/>
    <mergeCell ref="A208:D208"/>
    <mergeCell ref="A214:D214"/>
    <mergeCell ref="A212:D212"/>
    <mergeCell ref="B209:D209"/>
    <mergeCell ref="A187:D187"/>
    <mergeCell ref="A176:D176"/>
    <mergeCell ref="B177:D177"/>
    <mergeCell ref="B182:D182"/>
    <mergeCell ref="A185:D185"/>
    <mergeCell ref="A186:D186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  <rowBreaks count="1" manualBreakCount="1">
    <brk id="17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view="pageBreakPreview" topLeftCell="A2" zoomScaleNormal="100" zoomScaleSheetLayoutView="100" workbookViewId="0">
      <selection activeCell="D189" sqref="D189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88941600</v>
      </c>
      <c r="F5" s="73">
        <f t="shared" si="0"/>
        <v>87500000</v>
      </c>
      <c r="G5" s="73">
        <f t="shared" si="0"/>
        <v>1441600</v>
      </c>
      <c r="H5" s="73">
        <f t="shared" si="0"/>
        <v>593105734</v>
      </c>
      <c r="I5" s="73">
        <f t="shared" si="0"/>
        <v>184575410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E159+E217</f>
        <v>0</v>
      </c>
      <c r="F158" s="23"/>
      <c r="G158" s="23">
        <f>G159+G217</f>
        <v>0</v>
      </c>
      <c r="H158" s="23">
        <f>H159+H217</f>
        <v>11294540</v>
      </c>
      <c r="I158" s="23">
        <f>I159+I217</f>
        <v>0</v>
      </c>
      <c r="J158" s="106">
        <f>J159+J217</f>
        <v>11294540</v>
      </c>
      <c r="K158" s="106">
        <f>K159+K217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E170+E228</f>
        <v>0</v>
      </c>
      <c r="F169" s="23"/>
      <c r="G169" s="23">
        <f>G170+G228</f>
        <v>0</v>
      </c>
      <c r="H169" s="23">
        <f>H170+H228</f>
        <v>2050000</v>
      </c>
      <c r="I169" s="23">
        <f>I170+I228</f>
        <v>0</v>
      </c>
      <c r="J169" s="106">
        <f>J170+J228</f>
        <v>2050000</v>
      </c>
      <c r="K169" s="106">
        <f>K170+K228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E171+E201</f>
        <v>0</v>
      </c>
      <c r="F170" s="7"/>
      <c r="G170" s="7">
        <f>G171+G201</f>
        <v>0</v>
      </c>
      <c r="H170" s="7">
        <f>H171+H201</f>
        <v>2050000</v>
      </c>
      <c r="I170" s="7">
        <f>I171+I201</f>
        <v>0</v>
      </c>
      <c r="J170" s="115">
        <f>J171+J201</f>
        <v>2050000</v>
      </c>
      <c r="K170" s="115">
        <f>K171+K201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E174+E185+E191</f>
        <v>900000</v>
      </c>
      <c r="F173" s="134"/>
      <c r="G173" s="134">
        <f>G174+G185+G191</f>
        <v>900000</v>
      </c>
      <c r="H173" s="54">
        <f>H174+H185+H191</f>
        <v>52600400</v>
      </c>
      <c r="I173" s="54">
        <f>I174+I185+I191</f>
        <v>22060400</v>
      </c>
      <c r="J173" s="119">
        <f>J174+J185+J191</f>
        <v>30540000</v>
      </c>
      <c r="K173" s="119">
        <f>K174+K185+K191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900000</v>
      </c>
      <c r="F185" s="50"/>
      <c r="G185" s="50">
        <f t="shared" si="8"/>
        <v>900000</v>
      </c>
      <c r="H185" s="50">
        <f t="shared" si="8"/>
        <v>1500000</v>
      </c>
      <c r="I185" s="50">
        <f t="shared" si="8"/>
        <v>1500000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900000</v>
      </c>
      <c r="F186" s="43"/>
      <c r="G186" s="43">
        <f t="shared" si="8"/>
        <v>900000</v>
      </c>
      <c r="H186" s="43">
        <f t="shared" si="8"/>
        <v>1500000</v>
      </c>
      <c r="I186" s="43">
        <f t="shared" si="8"/>
        <v>1500000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900000</v>
      </c>
      <c r="F187" s="45"/>
      <c r="G187" s="45">
        <f t="shared" si="8"/>
        <v>900000</v>
      </c>
      <c r="H187" s="45">
        <f t="shared" si="8"/>
        <v>1500000</v>
      </c>
      <c r="I187" s="45">
        <f t="shared" si="8"/>
        <v>1500000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SUM(E189:E190)</f>
        <v>900000</v>
      </c>
      <c r="F188" s="48"/>
      <c r="G188" s="48">
        <f>SUM(G189:G190)</f>
        <v>900000</v>
      </c>
      <c r="H188" s="48">
        <f>SUM(H189:H190)</f>
        <v>1500000</v>
      </c>
      <c r="I188" s="48">
        <f>SUM(I189:I190)</f>
        <v>1500000</v>
      </c>
      <c r="J188" s="122">
        <f>SUM(J189:J190)</f>
        <v>0</v>
      </c>
      <c r="K188" s="122">
        <f>SUM(K189:K190)</f>
        <v>0</v>
      </c>
      <c r="L188" s="49"/>
    </row>
    <row r="189" spans="1:12" ht="46.5" x14ac:dyDescent="0.2">
      <c r="A189" s="10"/>
      <c r="B189" s="11"/>
      <c r="C189" s="12">
        <v>7</v>
      </c>
      <c r="D189" s="91" t="s">
        <v>175</v>
      </c>
      <c r="E189" s="92">
        <v>500000</v>
      </c>
      <c r="F189" s="92"/>
      <c r="G189" s="92">
        <v>500000</v>
      </c>
      <c r="H189" s="92">
        <v>1000000</v>
      </c>
      <c r="I189" s="92">
        <v>1000000</v>
      </c>
      <c r="J189" s="123"/>
      <c r="K189" s="123"/>
      <c r="L189" s="98" t="s">
        <v>191</v>
      </c>
    </row>
    <row r="190" spans="1:12" ht="46.5" x14ac:dyDescent="0.2">
      <c r="A190" s="10"/>
      <c r="B190" s="11"/>
      <c r="C190" s="12">
        <v>13</v>
      </c>
      <c r="D190" s="91" t="s">
        <v>166</v>
      </c>
      <c r="E190" s="92">
        <v>400000</v>
      </c>
      <c r="F190" s="92"/>
      <c r="G190" s="92">
        <v>400000</v>
      </c>
      <c r="H190" s="92">
        <v>500000</v>
      </c>
      <c r="I190" s="92">
        <v>500000</v>
      </c>
      <c r="J190" s="123"/>
      <c r="K190" s="123"/>
      <c r="L190" s="98" t="s">
        <v>191</v>
      </c>
    </row>
    <row r="191" spans="1:12" s="1" customFormat="1" hidden="1" x14ac:dyDescent="0.2">
      <c r="A191" s="150" t="s">
        <v>73</v>
      </c>
      <c r="B191" s="151"/>
      <c r="C191" s="151"/>
      <c r="D191" s="151"/>
      <c r="E191" s="50">
        <f t="shared" ref="E191:K193" si="9">E192</f>
        <v>0</v>
      </c>
      <c r="F191" s="50"/>
      <c r="G191" s="50">
        <f t="shared" si="9"/>
        <v>0</v>
      </c>
      <c r="H191" s="50">
        <f t="shared" si="9"/>
        <v>13000000</v>
      </c>
      <c r="I191" s="50">
        <f t="shared" si="9"/>
        <v>9000000</v>
      </c>
      <c r="J191" s="120">
        <f t="shared" si="9"/>
        <v>4000000</v>
      </c>
      <c r="K191" s="120">
        <f t="shared" si="9"/>
        <v>0</v>
      </c>
      <c r="L191" s="51"/>
    </row>
    <row r="192" spans="1:12" s="1" customFormat="1" hidden="1" x14ac:dyDescent="0.2">
      <c r="A192" s="33" t="s">
        <v>74</v>
      </c>
      <c r="B192" s="34"/>
      <c r="C192" s="34"/>
      <c r="D192" s="35"/>
      <c r="E192" s="23">
        <f t="shared" si="9"/>
        <v>0</v>
      </c>
      <c r="F192" s="23"/>
      <c r="G192" s="23">
        <f t="shared" si="9"/>
        <v>0</v>
      </c>
      <c r="H192" s="23">
        <f t="shared" si="9"/>
        <v>13000000</v>
      </c>
      <c r="I192" s="23">
        <f t="shared" si="9"/>
        <v>9000000</v>
      </c>
      <c r="J192" s="106">
        <f t="shared" si="9"/>
        <v>4000000</v>
      </c>
      <c r="K192" s="106">
        <f t="shared" si="9"/>
        <v>0</v>
      </c>
      <c r="L192" s="37"/>
    </row>
    <row r="193" spans="1:12" s="1" customFormat="1" hidden="1" x14ac:dyDescent="0.2">
      <c r="A193" s="145" t="s">
        <v>75</v>
      </c>
      <c r="B193" s="146"/>
      <c r="C193" s="146"/>
      <c r="D193" s="147"/>
      <c r="E193" s="45">
        <f t="shared" si="9"/>
        <v>0</v>
      </c>
      <c r="F193" s="45"/>
      <c r="G193" s="45">
        <f t="shared" si="9"/>
        <v>0</v>
      </c>
      <c r="H193" s="45">
        <f t="shared" si="9"/>
        <v>13000000</v>
      </c>
      <c r="I193" s="45">
        <f t="shared" si="9"/>
        <v>9000000</v>
      </c>
      <c r="J193" s="121">
        <f t="shared" si="9"/>
        <v>4000000</v>
      </c>
      <c r="K193" s="121">
        <f t="shared" si="9"/>
        <v>0</v>
      </c>
      <c r="L193" s="46"/>
    </row>
    <row r="194" spans="1:12" s="1" customFormat="1" hidden="1" x14ac:dyDescent="0.2">
      <c r="A194" s="47"/>
      <c r="B194" s="148" t="s">
        <v>76</v>
      </c>
      <c r="C194" s="148"/>
      <c r="D194" s="149"/>
      <c r="E194" s="48">
        <f>SUM(E195:E196)</f>
        <v>0</v>
      </c>
      <c r="F194" s="48"/>
      <c r="G194" s="48">
        <f>SUM(G195:G196)</f>
        <v>0</v>
      </c>
      <c r="H194" s="48">
        <f>SUM(H195:H196)</f>
        <v>13000000</v>
      </c>
      <c r="I194" s="48">
        <f>SUM(I195:I196)</f>
        <v>9000000</v>
      </c>
      <c r="J194" s="122">
        <f>SUM(J195:J196)</f>
        <v>4000000</v>
      </c>
      <c r="K194" s="122">
        <f>SUM(K195:K196)</f>
        <v>0</v>
      </c>
      <c r="L194" s="49"/>
    </row>
    <row r="195" spans="1:12" ht="43.5" hidden="1" x14ac:dyDescent="0.2">
      <c r="A195" s="13"/>
      <c r="B195" s="14"/>
      <c r="C195" s="15">
        <v>1</v>
      </c>
      <c r="D195" s="26" t="s">
        <v>79</v>
      </c>
      <c r="E195" s="25"/>
      <c r="F195" s="25"/>
      <c r="G195" s="25"/>
      <c r="H195" s="25">
        <v>12000000</v>
      </c>
      <c r="I195" s="25">
        <v>8000000</v>
      </c>
      <c r="J195" s="109">
        <v>4000000</v>
      </c>
      <c r="K195" s="109"/>
      <c r="L195" s="40" t="s">
        <v>65</v>
      </c>
    </row>
    <row r="196" spans="1:12" ht="43.5" hidden="1" x14ac:dyDescent="0.2">
      <c r="A196" s="10"/>
      <c r="B196" s="11"/>
      <c r="C196" s="12">
        <v>2</v>
      </c>
      <c r="D196" s="29" t="s">
        <v>80</v>
      </c>
      <c r="E196" s="25"/>
      <c r="F196" s="25"/>
      <c r="G196" s="25"/>
      <c r="H196" s="25">
        <v>1000000</v>
      </c>
      <c r="I196" s="25">
        <v>1000000</v>
      </c>
      <c r="J196" s="109"/>
      <c r="K196" s="109"/>
      <c r="L196" s="40" t="s">
        <v>218</v>
      </c>
    </row>
    <row r="197" spans="1:12" s="5" customFormat="1" ht="24" hidden="1" x14ac:dyDescent="0.2">
      <c r="A197" s="158" t="s">
        <v>257</v>
      </c>
      <c r="B197" s="159"/>
      <c r="C197" s="159"/>
      <c r="D197" s="160"/>
      <c r="E197" s="129">
        <v>8000000</v>
      </c>
      <c r="F197" s="129"/>
      <c r="G197" s="129">
        <v>8000000</v>
      </c>
      <c r="H197" s="129">
        <v>8000000</v>
      </c>
      <c r="I197" s="129">
        <v>8000000</v>
      </c>
      <c r="J197" s="130"/>
      <c r="K197" s="130" t="e">
        <f>K5+K121+K172+#REF!</f>
        <v>#REF!</v>
      </c>
      <c r="L197" s="139"/>
    </row>
    <row r="198" spans="1:12" s="5" customFormat="1" ht="24" hidden="1" x14ac:dyDescent="0.2">
      <c r="A198" s="177" t="s">
        <v>141</v>
      </c>
      <c r="B198" s="178"/>
      <c r="C198" s="178"/>
      <c r="D198" s="179"/>
      <c r="E198" s="136">
        <f>E6+E122+E173+E197</f>
        <v>96941600</v>
      </c>
      <c r="F198" s="136">
        <f>F6+F122+F173+F197</f>
        <v>87500000</v>
      </c>
      <c r="G198" s="136">
        <f>G6+G122+G173+G197</f>
        <v>9441600</v>
      </c>
      <c r="H198" s="136">
        <f>H6+H122+H173+H197</f>
        <v>601105734</v>
      </c>
      <c r="I198" s="136">
        <f>I6+I122+I173+I197</f>
        <v>192575410</v>
      </c>
      <c r="J198" s="137">
        <f>J6+J122+J173</f>
        <v>408530324</v>
      </c>
      <c r="K198" s="137" t="e">
        <f>K6+K122+K173+#REF!</f>
        <v>#REF!</v>
      </c>
      <c r="L198" s="138"/>
    </row>
    <row r="199" spans="1:12" s="5" customFormat="1" ht="24" hidden="1" x14ac:dyDescent="0.2">
      <c r="A199" s="155" t="s">
        <v>300</v>
      </c>
      <c r="B199" s="156"/>
      <c r="C199" s="156"/>
      <c r="D199" s="157"/>
      <c r="E199" s="142">
        <v>3247500</v>
      </c>
      <c r="F199" s="143"/>
      <c r="G199" s="142">
        <v>3247500</v>
      </c>
      <c r="H199" s="143"/>
      <c r="I199" s="143"/>
      <c r="J199" s="142"/>
      <c r="K199" s="142"/>
      <c r="L199" s="144"/>
    </row>
  </sheetData>
  <autoFilter ref="L1:L11"/>
  <mergeCells count="57">
    <mergeCell ref="A197:D197"/>
    <mergeCell ref="A198:D198"/>
    <mergeCell ref="A199:D199"/>
    <mergeCell ref="A186:D186"/>
    <mergeCell ref="A187:D187"/>
    <mergeCell ref="B188:D188"/>
    <mergeCell ref="A191:D191"/>
    <mergeCell ref="A193:D193"/>
    <mergeCell ref="B194:D194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view="pageBreakPreview" zoomScaleNormal="100" zoomScaleSheetLayoutView="100" workbookViewId="0">
      <selection activeCell="A187" sqref="A187:D187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89041600</v>
      </c>
      <c r="F5" s="73">
        <f t="shared" si="0"/>
        <v>87500000</v>
      </c>
      <c r="G5" s="73">
        <f t="shared" si="0"/>
        <v>1541600</v>
      </c>
      <c r="H5" s="73">
        <f t="shared" si="0"/>
        <v>603605734</v>
      </c>
      <c r="I5" s="73">
        <f t="shared" si="0"/>
        <v>195075410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E159+E230</f>
        <v>0</v>
      </c>
      <c r="F158" s="23"/>
      <c r="G158" s="23">
        <f>G159+G230</f>
        <v>0</v>
      </c>
      <c r="H158" s="23">
        <f>H159+H230</f>
        <v>11294540</v>
      </c>
      <c r="I158" s="23">
        <f>I159+I230</f>
        <v>0</v>
      </c>
      <c r="J158" s="106">
        <f>J159+J230</f>
        <v>11294540</v>
      </c>
      <c r="K158" s="106">
        <f>K159+K230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E170+E241</f>
        <v>0</v>
      </c>
      <c r="F169" s="23"/>
      <c r="G169" s="23">
        <f>G170+G241</f>
        <v>0</v>
      </c>
      <c r="H169" s="23">
        <f>H170+H241</f>
        <v>2050000</v>
      </c>
      <c r="I169" s="23">
        <f>I170+I241</f>
        <v>0</v>
      </c>
      <c r="J169" s="106">
        <f>J170+J241</f>
        <v>2050000</v>
      </c>
      <c r="K169" s="106">
        <f>K170+K241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E171+E214</f>
        <v>0</v>
      </c>
      <c r="F170" s="7"/>
      <c r="G170" s="7">
        <f>G171+G214</f>
        <v>0</v>
      </c>
      <c r="H170" s="7">
        <f>H171+H214</f>
        <v>2050000</v>
      </c>
      <c r="I170" s="7">
        <f>I171+I214</f>
        <v>0</v>
      </c>
      <c r="J170" s="115">
        <f>J171+J214</f>
        <v>2050000</v>
      </c>
      <c r="K170" s="115">
        <f>K171+K214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E174+E185+E204</f>
        <v>1000000</v>
      </c>
      <c r="F173" s="134"/>
      <c r="G173" s="134">
        <f>G174+G185+G204</f>
        <v>1000000</v>
      </c>
      <c r="H173" s="54">
        <f>H174+H185+H204</f>
        <v>63100400</v>
      </c>
      <c r="I173" s="54">
        <f>I174+I185+I204</f>
        <v>32560400</v>
      </c>
      <c r="J173" s="119">
        <f>J174+J185+J204</f>
        <v>30540000</v>
      </c>
      <c r="K173" s="119">
        <f>K174+K185+K204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1000000</v>
      </c>
      <c r="F185" s="50"/>
      <c r="G185" s="50">
        <f t="shared" si="8"/>
        <v>1000000</v>
      </c>
      <c r="H185" s="50">
        <f t="shared" si="8"/>
        <v>12000000</v>
      </c>
      <c r="I185" s="50">
        <f t="shared" si="8"/>
        <v>12000000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1000000</v>
      </c>
      <c r="F186" s="43"/>
      <c r="G186" s="43">
        <f t="shared" si="8"/>
        <v>1000000</v>
      </c>
      <c r="H186" s="43">
        <f t="shared" si="8"/>
        <v>12000000</v>
      </c>
      <c r="I186" s="43">
        <f t="shared" si="8"/>
        <v>12000000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1000000</v>
      </c>
      <c r="F187" s="45"/>
      <c r="G187" s="45">
        <f t="shared" si="8"/>
        <v>1000000</v>
      </c>
      <c r="H187" s="45">
        <f t="shared" si="8"/>
        <v>12000000</v>
      </c>
      <c r="I187" s="45">
        <f t="shared" si="8"/>
        <v>12000000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SUM(E203:E203)</f>
        <v>1000000</v>
      </c>
      <c r="F188" s="48"/>
      <c r="G188" s="48">
        <f>SUM(G203:G203)</f>
        <v>1000000</v>
      </c>
      <c r="H188" s="48">
        <f>SUM(H189:H203)</f>
        <v>12000000</v>
      </c>
      <c r="I188" s="48">
        <f>SUM(I189:I203)</f>
        <v>12000000</v>
      </c>
      <c r="J188" s="122">
        <f>SUM(J189:J203)</f>
        <v>0</v>
      </c>
      <c r="K188" s="122">
        <f>SUM(K189:K203)</f>
        <v>0</v>
      </c>
      <c r="L188" s="49"/>
    </row>
    <row r="189" spans="1:12" ht="46.5" hidden="1" x14ac:dyDescent="0.2">
      <c r="A189" s="10"/>
      <c r="B189" s="11"/>
      <c r="C189" s="12">
        <v>1</v>
      </c>
      <c r="D189" s="91" t="s">
        <v>168</v>
      </c>
      <c r="E189" s="140">
        <v>500000</v>
      </c>
      <c r="F189" s="92"/>
      <c r="G189" s="140">
        <f>1000000-500000</f>
        <v>500000</v>
      </c>
      <c r="H189" s="92">
        <v>1000000</v>
      </c>
      <c r="I189" s="92">
        <v>1000000</v>
      </c>
      <c r="J189" s="123"/>
      <c r="K189" s="123"/>
      <c r="L189" s="98" t="s">
        <v>193</v>
      </c>
    </row>
    <row r="190" spans="1:12" ht="46.5" hidden="1" x14ac:dyDescent="0.2">
      <c r="A190" s="16"/>
      <c r="B190" s="17"/>
      <c r="C190" s="18">
        <v>2</v>
      </c>
      <c r="D190" s="94" t="s">
        <v>169</v>
      </c>
      <c r="E190" s="92">
        <v>500000</v>
      </c>
      <c r="F190" s="92"/>
      <c r="G190" s="92">
        <v>500000</v>
      </c>
      <c r="H190" s="92">
        <v>1000000</v>
      </c>
      <c r="I190" s="92">
        <v>1000000</v>
      </c>
      <c r="J190" s="123"/>
      <c r="K190" s="123"/>
      <c r="L190" s="98" t="s">
        <v>194</v>
      </c>
    </row>
    <row r="191" spans="1:12" ht="46.5" hidden="1" x14ac:dyDescent="0.2">
      <c r="A191" s="10"/>
      <c r="B191" s="11"/>
      <c r="C191" s="12">
        <v>3</v>
      </c>
      <c r="D191" s="91" t="s">
        <v>170</v>
      </c>
      <c r="E191" s="92">
        <v>500000</v>
      </c>
      <c r="F191" s="92"/>
      <c r="G191" s="92">
        <v>500000</v>
      </c>
      <c r="H191" s="92">
        <v>1000000</v>
      </c>
      <c r="I191" s="92">
        <v>1000000</v>
      </c>
      <c r="J191" s="123"/>
      <c r="K191" s="123"/>
      <c r="L191" s="98" t="s">
        <v>194</v>
      </c>
    </row>
    <row r="192" spans="1:12" ht="46.5" hidden="1" x14ac:dyDescent="0.2">
      <c r="A192" s="16"/>
      <c r="B192" s="17"/>
      <c r="C192" s="12">
        <v>4</v>
      </c>
      <c r="D192" s="91" t="s">
        <v>174</v>
      </c>
      <c r="E192" s="92">
        <v>500000</v>
      </c>
      <c r="F192" s="92"/>
      <c r="G192" s="92">
        <v>500000</v>
      </c>
      <c r="H192" s="92">
        <v>500000</v>
      </c>
      <c r="I192" s="92">
        <v>500000</v>
      </c>
      <c r="J192" s="123"/>
      <c r="K192" s="123"/>
      <c r="L192" s="98" t="s">
        <v>198</v>
      </c>
    </row>
    <row r="193" spans="1:12" ht="46.5" hidden="1" x14ac:dyDescent="0.2">
      <c r="A193" s="16"/>
      <c r="B193" s="17"/>
      <c r="C193" s="18">
        <v>5</v>
      </c>
      <c r="D193" s="93" t="s">
        <v>173</v>
      </c>
      <c r="E193" s="92">
        <v>500000</v>
      </c>
      <c r="F193" s="92"/>
      <c r="G193" s="92">
        <v>500000</v>
      </c>
      <c r="H193" s="92">
        <v>1000000</v>
      </c>
      <c r="I193" s="92">
        <v>1000000</v>
      </c>
      <c r="J193" s="123"/>
      <c r="K193" s="123"/>
      <c r="L193" s="98" t="s">
        <v>196</v>
      </c>
    </row>
    <row r="194" spans="1:12" ht="46.5" hidden="1" x14ac:dyDescent="0.2">
      <c r="A194" s="16"/>
      <c r="B194" s="17"/>
      <c r="C194" s="12">
        <v>6</v>
      </c>
      <c r="D194" s="93" t="s">
        <v>211</v>
      </c>
      <c r="E194" s="92">
        <v>500000</v>
      </c>
      <c r="F194" s="92"/>
      <c r="G194" s="92">
        <v>500000</v>
      </c>
      <c r="H194" s="92">
        <v>500000</v>
      </c>
      <c r="I194" s="92">
        <v>500000</v>
      </c>
      <c r="J194" s="123"/>
      <c r="K194" s="123"/>
      <c r="L194" s="98" t="s">
        <v>197</v>
      </c>
    </row>
    <row r="195" spans="1:12" ht="46.5" hidden="1" x14ac:dyDescent="0.2">
      <c r="A195" s="10"/>
      <c r="B195" s="11"/>
      <c r="C195" s="12">
        <v>7</v>
      </c>
      <c r="D195" s="91" t="s">
        <v>175</v>
      </c>
      <c r="E195" s="92">
        <v>500000</v>
      </c>
      <c r="F195" s="92"/>
      <c r="G195" s="92">
        <v>500000</v>
      </c>
      <c r="H195" s="92">
        <v>1000000</v>
      </c>
      <c r="I195" s="92">
        <v>1000000</v>
      </c>
      <c r="J195" s="123"/>
      <c r="K195" s="123"/>
      <c r="L195" s="98" t="s">
        <v>191</v>
      </c>
    </row>
    <row r="196" spans="1:12" ht="46.5" hidden="1" x14ac:dyDescent="0.2">
      <c r="A196" s="10"/>
      <c r="B196" s="11"/>
      <c r="C196" s="18">
        <v>8</v>
      </c>
      <c r="D196" s="96" t="s">
        <v>176</v>
      </c>
      <c r="E196" s="92">
        <v>1000000</v>
      </c>
      <c r="F196" s="92"/>
      <c r="G196" s="92">
        <v>1000000</v>
      </c>
      <c r="H196" s="92">
        <v>1000000</v>
      </c>
      <c r="I196" s="92">
        <v>1000000</v>
      </c>
      <c r="J196" s="123"/>
      <c r="K196" s="123"/>
      <c r="L196" s="98" t="s">
        <v>193</v>
      </c>
    </row>
    <row r="197" spans="1:12" ht="46.5" hidden="1" x14ac:dyDescent="0.2">
      <c r="A197" s="10"/>
      <c r="B197" s="11"/>
      <c r="C197" s="12">
        <v>9</v>
      </c>
      <c r="D197" s="97" t="s">
        <v>178</v>
      </c>
      <c r="E197" s="92">
        <v>500000</v>
      </c>
      <c r="F197" s="92"/>
      <c r="G197" s="92">
        <v>500000</v>
      </c>
      <c r="H197" s="92">
        <v>500000</v>
      </c>
      <c r="I197" s="92">
        <v>500000</v>
      </c>
      <c r="J197" s="123"/>
      <c r="K197" s="123"/>
      <c r="L197" s="98" t="s">
        <v>193</v>
      </c>
    </row>
    <row r="198" spans="1:12" ht="46.5" hidden="1" x14ac:dyDescent="0.2">
      <c r="A198" s="10"/>
      <c r="B198" s="11"/>
      <c r="C198" s="12">
        <v>10</v>
      </c>
      <c r="D198" s="95" t="s">
        <v>177</v>
      </c>
      <c r="E198" s="140">
        <v>200000</v>
      </c>
      <c r="F198" s="92"/>
      <c r="G198" s="140">
        <f>300000-100000</f>
        <v>200000</v>
      </c>
      <c r="H198" s="92">
        <v>500000</v>
      </c>
      <c r="I198" s="92">
        <v>500000</v>
      </c>
      <c r="J198" s="123"/>
      <c r="K198" s="123"/>
      <c r="L198" s="98" t="s">
        <v>193</v>
      </c>
    </row>
    <row r="199" spans="1:12" ht="46.5" hidden="1" x14ac:dyDescent="0.2">
      <c r="A199" s="16"/>
      <c r="B199" s="17"/>
      <c r="C199" s="18">
        <v>11</v>
      </c>
      <c r="D199" s="91" t="s">
        <v>179</v>
      </c>
      <c r="E199" s="92">
        <v>1000000</v>
      </c>
      <c r="F199" s="92"/>
      <c r="G199" s="92">
        <v>1000000</v>
      </c>
      <c r="H199" s="92">
        <v>1000000</v>
      </c>
      <c r="I199" s="92">
        <v>1000000</v>
      </c>
      <c r="J199" s="123"/>
      <c r="K199" s="123"/>
      <c r="L199" s="98" t="s">
        <v>199</v>
      </c>
    </row>
    <row r="200" spans="1:12" ht="46.5" hidden="1" x14ac:dyDescent="0.2">
      <c r="A200" s="16"/>
      <c r="B200" s="17"/>
      <c r="C200" s="12">
        <v>12</v>
      </c>
      <c r="D200" s="93" t="s">
        <v>167</v>
      </c>
      <c r="E200" s="140">
        <v>0</v>
      </c>
      <c r="F200" s="92"/>
      <c r="G200" s="140">
        <f>500000-500000</f>
        <v>0</v>
      </c>
      <c r="H200" s="92">
        <v>1000000</v>
      </c>
      <c r="I200" s="92">
        <v>1000000</v>
      </c>
      <c r="J200" s="123"/>
      <c r="K200" s="123"/>
      <c r="L200" s="99" t="s">
        <v>192</v>
      </c>
    </row>
    <row r="201" spans="1:12" ht="46.5" hidden="1" x14ac:dyDescent="0.2">
      <c r="A201" s="10"/>
      <c r="B201" s="11"/>
      <c r="C201" s="12">
        <v>13</v>
      </c>
      <c r="D201" s="91" t="s">
        <v>166</v>
      </c>
      <c r="E201" s="92">
        <v>400000</v>
      </c>
      <c r="F201" s="92"/>
      <c r="G201" s="92">
        <v>400000</v>
      </c>
      <c r="H201" s="92">
        <v>500000</v>
      </c>
      <c r="I201" s="92">
        <v>500000</v>
      </c>
      <c r="J201" s="123"/>
      <c r="K201" s="123"/>
      <c r="L201" s="98" t="s">
        <v>191</v>
      </c>
    </row>
    <row r="202" spans="1:12" ht="46.5" hidden="1" x14ac:dyDescent="0.2">
      <c r="A202" s="16"/>
      <c r="B202" s="17"/>
      <c r="C202" s="18">
        <v>14</v>
      </c>
      <c r="D202" s="91" t="s">
        <v>208</v>
      </c>
      <c r="E202" s="92">
        <v>500000</v>
      </c>
      <c r="F202" s="92"/>
      <c r="G202" s="92">
        <v>500000</v>
      </c>
      <c r="H202" s="92">
        <v>500000</v>
      </c>
      <c r="I202" s="92">
        <v>500000</v>
      </c>
      <c r="J202" s="123"/>
      <c r="K202" s="123"/>
      <c r="L202" s="98" t="s">
        <v>198</v>
      </c>
    </row>
    <row r="203" spans="1:12" ht="46.5" x14ac:dyDescent="0.2">
      <c r="A203" s="10"/>
      <c r="B203" s="11"/>
      <c r="C203" s="12">
        <v>16</v>
      </c>
      <c r="D203" s="91" t="s">
        <v>171</v>
      </c>
      <c r="E203" s="92">
        <v>1000000</v>
      </c>
      <c r="F203" s="92"/>
      <c r="G203" s="92">
        <v>1000000</v>
      </c>
      <c r="H203" s="92">
        <v>1000000</v>
      </c>
      <c r="I203" s="92">
        <v>1000000</v>
      </c>
      <c r="J203" s="123"/>
      <c r="K203" s="123"/>
      <c r="L203" s="98" t="s">
        <v>195</v>
      </c>
    </row>
    <row r="204" spans="1:12" s="1" customFormat="1" hidden="1" x14ac:dyDescent="0.2">
      <c r="A204" s="150" t="s">
        <v>73</v>
      </c>
      <c r="B204" s="151"/>
      <c r="C204" s="151"/>
      <c r="D204" s="151"/>
      <c r="E204" s="50">
        <f t="shared" ref="E204:K206" si="9">E205</f>
        <v>0</v>
      </c>
      <c r="F204" s="50"/>
      <c r="G204" s="50">
        <f t="shared" si="9"/>
        <v>0</v>
      </c>
      <c r="H204" s="50">
        <f t="shared" si="9"/>
        <v>13000000</v>
      </c>
      <c r="I204" s="50">
        <f t="shared" si="9"/>
        <v>9000000</v>
      </c>
      <c r="J204" s="120">
        <f t="shared" si="9"/>
        <v>4000000</v>
      </c>
      <c r="K204" s="120">
        <f t="shared" si="9"/>
        <v>0</v>
      </c>
      <c r="L204" s="51"/>
    </row>
    <row r="205" spans="1:12" s="1" customFormat="1" hidden="1" x14ac:dyDescent="0.2">
      <c r="A205" s="33" t="s">
        <v>74</v>
      </c>
      <c r="B205" s="34"/>
      <c r="C205" s="34"/>
      <c r="D205" s="35"/>
      <c r="E205" s="23">
        <f t="shared" si="9"/>
        <v>0</v>
      </c>
      <c r="F205" s="23"/>
      <c r="G205" s="23">
        <f t="shared" si="9"/>
        <v>0</v>
      </c>
      <c r="H205" s="23">
        <f t="shared" si="9"/>
        <v>13000000</v>
      </c>
      <c r="I205" s="23">
        <f t="shared" si="9"/>
        <v>9000000</v>
      </c>
      <c r="J205" s="106">
        <f t="shared" si="9"/>
        <v>4000000</v>
      </c>
      <c r="K205" s="106">
        <f t="shared" si="9"/>
        <v>0</v>
      </c>
      <c r="L205" s="37"/>
    </row>
    <row r="206" spans="1:12" s="1" customFormat="1" hidden="1" x14ac:dyDescent="0.2">
      <c r="A206" s="145" t="s">
        <v>75</v>
      </c>
      <c r="B206" s="146"/>
      <c r="C206" s="146"/>
      <c r="D206" s="147"/>
      <c r="E206" s="45">
        <f t="shared" si="9"/>
        <v>0</v>
      </c>
      <c r="F206" s="45"/>
      <c r="G206" s="45">
        <f t="shared" si="9"/>
        <v>0</v>
      </c>
      <c r="H206" s="45">
        <f t="shared" si="9"/>
        <v>13000000</v>
      </c>
      <c r="I206" s="45">
        <f t="shared" si="9"/>
        <v>9000000</v>
      </c>
      <c r="J206" s="121">
        <f t="shared" si="9"/>
        <v>4000000</v>
      </c>
      <c r="K206" s="121">
        <f t="shared" si="9"/>
        <v>0</v>
      </c>
      <c r="L206" s="46"/>
    </row>
    <row r="207" spans="1:12" s="1" customFormat="1" hidden="1" x14ac:dyDescent="0.2">
      <c r="A207" s="47"/>
      <c r="B207" s="148" t="s">
        <v>76</v>
      </c>
      <c r="C207" s="148"/>
      <c r="D207" s="149"/>
      <c r="E207" s="48">
        <f>SUM(E208:E209)</f>
        <v>0</v>
      </c>
      <c r="F207" s="48"/>
      <c r="G207" s="48">
        <f>SUM(G208:G209)</f>
        <v>0</v>
      </c>
      <c r="H207" s="48">
        <f>SUM(H208:H209)</f>
        <v>13000000</v>
      </c>
      <c r="I207" s="48">
        <f>SUM(I208:I209)</f>
        <v>9000000</v>
      </c>
      <c r="J207" s="122">
        <f>SUM(J208:J209)</f>
        <v>4000000</v>
      </c>
      <c r="K207" s="122">
        <f>SUM(K208:K209)</f>
        <v>0</v>
      </c>
      <c r="L207" s="49"/>
    </row>
    <row r="208" spans="1:12" ht="43.5" hidden="1" x14ac:dyDescent="0.2">
      <c r="A208" s="13"/>
      <c r="B208" s="14"/>
      <c r="C208" s="15">
        <v>1</v>
      </c>
      <c r="D208" s="26" t="s">
        <v>79</v>
      </c>
      <c r="E208" s="25"/>
      <c r="F208" s="25"/>
      <c r="G208" s="25"/>
      <c r="H208" s="25">
        <v>12000000</v>
      </c>
      <c r="I208" s="25">
        <v>8000000</v>
      </c>
      <c r="J208" s="109">
        <v>4000000</v>
      </c>
      <c r="K208" s="109"/>
      <c r="L208" s="40" t="s">
        <v>65</v>
      </c>
    </row>
    <row r="209" spans="1:12" ht="43.5" hidden="1" x14ac:dyDescent="0.2">
      <c r="A209" s="10"/>
      <c r="B209" s="11"/>
      <c r="C209" s="12">
        <v>2</v>
      </c>
      <c r="D209" s="29" t="s">
        <v>80</v>
      </c>
      <c r="E209" s="25"/>
      <c r="F209" s="25"/>
      <c r="G209" s="25"/>
      <c r="H209" s="25">
        <v>1000000</v>
      </c>
      <c r="I209" s="25">
        <v>1000000</v>
      </c>
      <c r="J209" s="109"/>
      <c r="K209" s="109"/>
      <c r="L209" s="40" t="s">
        <v>218</v>
      </c>
    </row>
    <row r="210" spans="1:12" s="5" customFormat="1" ht="24" hidden="1" x14ac:dyDescent="0.2">
      <c r="A210" s="158" t="s">
        <v>257</v>
      </c>
      <c r="B210" s="159"/>
      <c r="C210" s="159"/>
      <c r="D210" s="160"/>
      <c r="E210" s="129">
        <v>8000000</v>
      </c>
      <c r="F210" s="129"/>
      <c r="G210" s="129">
        <v>8000000</v>
      </c>
      <c r="H210" s="129">
        <v>8000000</v>
      </c>
      <c r="I210" s="129">
        <v>8000000</v>
      </c>
      <c r="J210" s="130"/>
      <c r="K210" s="130" t="e">
        <f>K5+K121+K172+#REF!</f>
        <v>#REF!</v>
      </c>
      <c r="L210" s="139"/>
    </row>
    <row r="211" spans="1:12" s="5" customFormat="1" ht="24" hidden="1" x14ac:dyDescent="0.2">
      <c r="A211" s="177" t="s">
        <v>141</v>
      </c>
      <c r="B211" s="178"/>
      <c r="C211" s="178"/>
      <c r="D211" s="179"/>
      <c r="E211" s="136">
        <f>E6+E122+E173+E210</f>
        <v>97041600</v>
      </c>
      <c r="F211" s="136">
        <f>F6+F122+F173+F210</f>
        <v>87500000</v>
      </c>
      <c r="G211" s="136">
        <f>G6+G122+G173+G210</f>
        <v>9541600</v>
      </c>
      <c r="H211" s="136">
        <f>H6+H122+H173+H210</f>
        <v>611605734</v>
      </c>
      <c r="I211" s="136">
        <f>I6+I122+I173+I210</f>
        <v>203075410</v>
      </c>
      <c r="J211" s="137">
        <f>J6+J122+J173</f>
        <v>408530324</v>
      </c>
      <c r="K211" s="137" t="e">
        <f>K6+K122+K173+#REF!</f>
        <v>#REF!</v>
      </c>
      <c r="L211" s="138"/>
    </row>
    <row r="212" spans="1:12" s="5" customFormat="1" ht="24" hidden="1" x14ac:dyDescent="0.2">
      <c r="A212" s="155" t="s">
        <v>300</v>
      </c>
      <c r="B212" s="156"/>
      <c r="C212" s="156"/>
      <c r="D212" s="157"/>
      <c r="E212" s="142">
        <v>3247500</v>
      </c>
      <c r="F212" s="143"/>
      <c r="G212" s="142">
        <v>3247500</v>
      </c>
      <c r="H212" s="143"/>
      <c r="I212" s="143"/>
      <c r="J212" s="142"/>
      <c r="K212" s="142"/>
      <c r="L212" s="144"/>
    </row>
  </sheetData>
  <autoFilter ref="L1:L11"/>
  <mergeCells count="57">
    <mergeCell ref="A210:D210"/>
    <mergeCell ref="A211:D211"/>
    <mergeCell ref="A212:D212"/>
    <mergeCell ref="A186:D186"/>
    <mergeCell ref="A187:D187"/>
    <mergeCell ref="B188:D188"/>
    <mergeCell ref="A204:D204"/>
    <mergeCell ref="A206:D206"/>
    <mergeCell ref="B207:D207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view="pageBreakPreview" zoomScaleNormal="100" zoomScaleSheetLayoutView="100" workbookViewId="0">
      <selection activeCell="A187" sqref="A187:D187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88631600</v>
      </c>
      <c r="F5" s="73">
        <f t="shared" si="0"/>
        <v>87500000</v>
      </c>
      <c r="G5" s="73">
        <f t="shared" si="0"/>
        <v>1131600</v>
      </c>
      <c r="H5" s="73">
        <f t="shared" si="0"/>
        <v>593105734</v>
      </c>
      <c r="I5" s="73">
        <f t="shared" si="0"/>
        <v>184575410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E159+E216</f>
        <v>0</v>
      </c>
      <c r="F158" s="23"/>
      <c r="G158" s="23">
        <f>G159+G216</f>
        <v>0</v>
      </c>
      <c r="H158" s="23">
        <f>H159+H216</f>
        <v>11294540</v>
      </c>
      <c r="I158" s="23">
        <f>I159+I216</f>
        <v>0</v>
      </c>
      <c r="J158" s="106">
        <f>J159+J216</f>
        <v>11294540</v>
      </c>
      <c r="K158" s="106">
        <f>K159+K216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E170+E227</f>
        <v>0</v>
      </c>
      <c r="F169" s="23"/>
      <c r="G169" s="23">
        <f>G170+G227</f>
        <v>0</v>
      </c>
      <c r="H169" s="23">
        <f>H170+H227</f>
        <v>2050000</v>
      </c>
      <c r="I169" s="23">
        <f>I170+I227</f>
        <v>0</v>
      </c>
      <c r="J169" s="106">
        <f>J170+J227</f>
        <v>2050000</v>
      </c>
      <c r="K169" s="106">
        <f>K170+K227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E171+E200</f>
        <v>0</v>
      </c>
      <c r="F170" s="7"/>
      <c r="G170" s="7">
        <f>G171+G200</f>
        <v>0</v>
      </c>
      <c r="H170" s="7">
        <f>H171+H200</f>
        <v>2050000</v>
      </c>
      <c r="I170" s="7">
        <f>I171+I200</f>
        <v>0</v>
      </c>
      <c r="J170" s="115">
        <f>J171+J200</f>
        <v>2050000</v>
      </c>
      <c r="K170" s="115">
        <f>K171+K200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E174+E185+E190</f>
        <v>590000</v>
      </c>
      <c r="F173" s="134"/>
      <c r="G173" s="134">
        <f>G174+G185+G190</f>
        <v>590000</v>
      </c>
      <c r="H173" s="54">
        <f>H174+H185+H190</f>
        <v>52600400</v>
      </c>
      <c r="I173" s="54">
        <f>I174+I185+I190</f>
        <v>22060400</v>
      </c>
      <c r="J173" s="119">
        <f>J174+J185+J190</f>
        <v>30540000</v>
      </c>
      <c r="K173" s="119">
        <f>K174+K185+K190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590000</v>
      </c>
      <c r="F185" s="50"/>
      <c r="G185" s="50">
        <f t="shared" si="8"/>
        <v>590000</v>
      </c>
      <c r="H185" s="50">
        <f t="shared" si="8"/>
        <v>1500000</v>
      </c>
      <c r="I185" s="50">
        <f t="shared" si="8"/>
        <v>1500000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590000</v>
      </c>
      <c r="F186" s="43"/>
      <c r="G186" s="43">
        <f t="shared" si="8"/>
        <v>590000</v>
      </c>
      <c r="H186" s="43">
        <f t="shared" si="8"/>
        <v>1500000</v>
      </c>
      <c r="I186" s="43">
        <f t="shared" si="8"/>
        <v>1500000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590000</v>
      </c>
      <c r="F187" s="45"/>
      <c r="G187" s="45">
        <f t="shared" si="8"/>
        <v>590000</v>
      </c>
      <c r="H187" s="45">
        <f t="shared" si="8"/>
        <v>1500000</v>
      </c>
      <c r="I187" s="45">
        <f t="shared" si="8"/>
        <v>1500000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SUM(E189:E189)</f>
        <v>590000</v>
      </c>
      <c r="F188" s="48"/>
      <c r="G188" s="48">
        <f>SUM(G189:G189)</f>
        <v>590000</v>
      </c>
      <c r="H188" s="48">
        <f>SUM(H189:H189)</f>
        <v>1500000</v>
      </c>
      <c r="I188" s="48">
        <f>SUM(I189:I189)</f>
        <v>1500000</v>
      </c>
      <c r="J188" s="122">
        <f>SUM(J189:J189)</f>
        <v>0</v>
      </c>
      <c r="K188" s="122">
        <f>SUM(K189:K189)</f>
        <v>0</v>
      </c>
      <c r="L188" s="49"/>
    </row>
    <row r="189" spans="1:12" x14ac:dyDescent="0.2">
      <c r="A189" s="10"/>
      <c r="B189" s="11"/>
      <c r="C189" s="18">
        <v>17</v>
      </c>
      <c r="D189" s="91" t="s">
        <v>172</v>
      </c>
      <c r="E189" s="140">
        <v>590000</v>
      </c>
      <c r="F189" s="92"/>
      <c r="G189" s="140">
        <f>1500000-910000</f>
        <v>590000</v>
      </c>
      <c r="H189" s="92">
        <v>1500000</v>
      </c>
      <c r="I189" s="92">
        <v>1500000</v>
      </c>
      <c r="J189" s="123"/>
      <c r="K189" s="123"/>
      <c r="L189" s="98" t="s">
        <v>180</v>
      </c>
    </row>
    <row r="190" spans="1:12" s="1" customFormat="1" hidden="1" x14ac:dyDescent="0.2">
      <c r="A190" s="150" t="s">
        <v>73</v>
      </c>
      <c r="B190" s="151"/>
      <c r="C190" s="151"/>
      <c r="D190" s="151"/>
      <c r="E190" s="50">
        <f t="shared" ref="E190:K192" si="9">E191</f>
        <v>0</v>
      </c>
      <c r="F190" s="50"/>
      <c r="G190" s="50">
        <f t="shared" si="9"/>
        <v>0</v>
      </c>
      <c r="H190" s="50">
        <f t="shared" si="9"/>
        <v>13000000</v>
      </c>
      <c r="I190" s="50">
        <f t="shared" si="9"/>
        <v>9000000</v>
      </c>
      <c r="J190" s="120">
        <f t="shared" si="9"/>
        <v>4000000</v>
      </c>
      <c r="K190" s="120">
        <f t="shared" si="9"/>
        <v>0</v>
      </c>
      <c r="L190" s="51"/>
    </row>
    <row r="191" spans="1:12" s="1" customFormat="1" hidden="1" x14ac:dyDescent="0.2">
      <c r="A191" s="33" t="s">
        <v>74</v>
      </c>
      <c r="B191" s="34"/>
      <c r="C191" s="34"/>
      <c r="D191" s="35"/>
      <c r="E191" s="23">
        <f t="shared" si="9"/>
        <v>0</v>
      </c>
      <c r="F191" s="23"/>
      <c r="G191" s="23">
        <f t="shared" si="9"/>
        <v>0</v>
      </c>
      <c r="H191" s="23">
        <f t="shared" si="9"/>
        <v>13000000</v>
      </c>
      <c r="I191" s="23">
        <f t="shared" si="9"/>
        <v>9000000</v>
      </c>
      <c r="J191" s="106">
        <f t="shared" si="9"/>
        <v>4000000</v>
      </c>
      <c r="K191" s="106">
        <f t="shared" si="9"/>
        <v>0</v>
      </c>
      <c r="L191" s="37"/>
    </row>
    <row r="192" spans="1:12" s="1" customFormat="1" hidden="1" x14ac:dyDescent="0.2">
      <c r="A192" s="145" t="s">
        <v>75</v>
      </c>
      <c r="B192" s="146"/>
      <c r="C192" s="146"/>
      <c r="D192" s="147"/>
      <c r="E192" s="45">
        <f t="shared" si="9"/>
        <v>0</v>
      </c>
      <c r="F192" s="45"/>
      <c r="G192" s="45">
        <f t="shared" si="9"/>
        <v>0</v>
      </c>
      <c r="H192" s="45">
        <f t="shared" si="9"/>
        <v>13000000</v>
      </c>
      <c r="I192" s="45">
        <f t="shared" si="9"/>
        <v>9000000</v>
      </c>
      <c r="J192" s="121">
        <f t="shared" si="9"/>
        <v>4000000</v>
      </c>
      <c r="K192" s="121">
        <f t="shared" si="9"/>
        <v>0</v>
      </c>
      <c r="L192" s="46"/>
    </row>
    <row r="193" spans="1:12" s="1" customFormat="1" hidden="1" x14ac:dyDescent="0.2">
      <c r="A193" s="47"/>
      <c r="B193" s="148" t="s">
        <v>76</v>
      </c>
      <c r="C193" s="148"/>
      <c r="D193" s="149"/>
      <c r="E193" s="48">
        <f>SUM(E194:E195)</f>
        <v>0</v>
      </c>
      <c r="F193" s="48"/>
      <c r="G193" s="48">
        <f>SUM(G194:G195)</f>
        <v>0</v>
      </c>
      <c r="H193" s="48">
        <f>SUM(H194:H195)</f>
        <v>13000000</v>
      </c>
      <c r="I193" s="48">
        <f>SUM(I194:I195)</f>
        <v>9000000</v>
      </c>
      <c r="J193" s="122">
        <f>SUM(J194:J195)</f>
        <v>4000000</v>
      </c>
      <c r="K193" s="122">
        <f>SUM(K194:K195)</f>
        <v>0</v>
      </c>
      <c r="L193" s="49"/>
    </row>
    <row r="194" spans="1:12" ht="43.5" hidden="1" x14ac:dyDescent="0.2">
      <c r="A194" s="13"/>
      <c r="B194" s="14"/>
      <c r="C194" s="15">
        <v>1</v>
      </c>
      <c r="D194" s="26" t="s">
        <v>79</v>
      </c>
      <c r="E194" s="25"/>
      <c r="F194" s="25"/>
      <c r="G194" s="25"/>
      <c r="H194" s="25">
        <v>12000000</v>
      </c>
      <c r="I194" s="25">
        <v>8000000</v>
      </c>
      <c r="J194" s="109">
        <v>4000000</v>
      </c>
      <c r="K194" s="109"/>
      <c r="L194" s="40" t="s">
        <v>65</v>
      </c>
    </row>
    <row r="195" spans="1:12" ht="43.5" hidden="1" x14ac:dyDescent="0.2">
      <c r="A195" s="10"/>
      <c r="B195" s="11"/>
      <c r="C195" s="12">
        <v>2</v>
      </c>
      <c r="D195" s="29" t="s">
        <v>80</v>
      </c>
      <c r="E195" s="25"/>
      <c r="F195" s="25"/>
      <c r="G195" s="25"/>
      <c r="H195" s="25">
        <v>1000000</v>
      </c>
      <c r="I195" s="25">
        <v>1000000</v>
      </c>
      <c r="J195" s="109"/>
      <c r="K195" s="109"/>
      <c r="L195" s="40" t="s">
        <v>218</v>
      </c>
    </row>
    <row r="196" spans="1:12" s="5" customFormat="1" ht="24" hidden="1" x14ac:dyDescent="0.2">
      <c r="A196" s="158" t="s">
        <v>257</v>
      </c>
      <c r="B196" s="159"/>
      <c r="C196" s="159"/>
      <c r="D196" s="160"/>
      <c r="E196" s="129">
        <v>8000000</v>
      </c>
      <c r="F196" s="129"/>
      <c r="G196" s="129">
        <v>8000000</v>
      </c>
      <c r="H196" s="129">
        <v>8000000</v>
      </c>
      <c r="I196" s="129">
        <v>8000000</v>
      </c>
      <c r="J196" s="130"/>
      <c r="K196" s="130" t="e">
        <f>K5+K121+K172+#REF!</f>
        <v>#REF!</v>
      </c>
      <c r="L196" s="139"/>
    </row>
    <row r="197" spans="1:12" s="5" customFormat="1" ht="24" hidden="1" x14ac:dyDescent="0.2">
      <c r="A197" s="177" t="s">
        <v>141</v>
      </c>
      <c r="B197" s="178"/>
      <c r="C197" s="178"/>
      <c r="D197" s="179"/>
      <c r="E197" s="136">
        <f>E6+E122+E173+E196</f>
        <v>96631600</v>
      </c>
      <c r="F197" s="136">
        <f>F6+F122+F173+F196</f>
        <v>87500000</v>
      </c>
      <c r="G197" s="136">
        <f>G6+G122+G173+G196</f>
        <v>9131600</v>
      </c>
      <c r="H197" s="136">
        <f>H6+H122+H173+H196</f>
        <v>601105734</v>
      </c>
      <c r="I197" s="136">
        <f>I6+I122+I173+I196</f>
        <v>192575410</v>
      </c>
      <c r="J197" s="137">
        <f>J6+J122+J173</f>
        <v>408530324</v>
      </c>
      <c r="K197" s="137" t="e">
        <f>K6+K122+K173+#REF!</f>
        <v>#REF!</v>
      </c>
      <c r="L197" s="138"/>
    </row>
    <row r="198" spans="1:12" s="5" customFormat="1" ht="24" hidden="1" x14ac:dyDescent="0.2">
      <c r="A198" s="155" t="s">
        <v>300</v>
      </c>
      <c r="B198" s="156"/>
      <c r="C198" s="156"/>
      <c r="D198" s="157"/>
      <c r="E198" s="142">
        <v>3247500</v>
      </c>
      <c r="F198" s="143"/>
      <c r="G198" s="142">
        <v>3247500</v>
      </c>
      <c r="H198" s="143"/>
      <c r="I198" s="143"/>
      <c r="J198" s="142"/>
      <c r="K198" s="142"/>
      <c r="L198" s="144"/>
    </row>
  </sheetData>
  <autoFilter ref="L1:L11"/>
  <mergeCells count="57">
    <mergeCell ref="A196:D196"/>
    <mergeCell ref="A197:D197"/>
    <mergeCell ref="A198:D198"/>
    <mergeCell ref="A186:D186"/>
    <mergeCell ref="A187:D187"/>
    <mergeCell ref="B188:D188"/>
    <mergeCell ref="A190:D190"/>
    <mergeCell ref="A192:D192"/>
    <mergeCell ref="B193:D193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view="pageBreakPreview" zoomScale="70" zoomScaleNormal="100" zoomScaleSheetLayoutView="70" workbookViewId="0">
      <selection activeCell="M189" sqref="M189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customWidth="1"/>
    <col min="6" max="6" width="10.875" style="20" bestFit="1" customWidth="1"/>
    <col min="7" max="7" width="11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97231600</v>
      </c>
      <c r="F5" s="73">
        <f t="shared" si="0"/>
        <v>87500000</v>
      </c>
      <c r="G5" s="73">
        <f t="shared" si="0"/>
        <v>9731600</v>
      </c>
      <c r="H5" s="73">
        <f t="shared" si="0"/>
        <v>607105734</v>
      </c>
      <c r="I5" s="73">
        <f t="shared" si="0"/>
        <v>198575410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E159+E232</f>
        <v>0</v>
      </c>
      <c r="F158" s="23"/>
      <c r="G158" s="23">
        <f>G159+G232</f>
        <v>0</v>
      </c>
      <c r="H158" s="23">
        <f>H159+H232</f>
        <v>11294540</v>
      </c>
      <c r="I158" s="23">
        <f>I159+I232</f>
        <v>0</v>
      </c>
      <c r="J158" s="106">
        <f>J159+J232</f>
        <v>11294540</v>
      </c>
      <c r="K158" s="106">
        <f>K159+K232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E170+E243</f>
        <v>0</v>
      </c>
      <c r="F169" s="23"/>
      <c r="G169" s="23">
        <f>G170+G243</f>
        <v>0</v>
      </c>
      <c r="H169" s="23">
        <f>H170+H243</f>
        <v>2050000</v>
      </c>
      <c r="I169" s="23">
        <f>I170+I243</f>
        <v>0</v>
      </c>
      <c r="J169" s="106">
        <f>J170+J243</f>
        <v>2050000</v>
      </c>
      <c r="K169" s="106">
        <f>K170+K243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E171+E216</f>
        <v>0</v>
      </c>
      <c r="F170" s="7"/>
      <c r="G170" s="7">
        <f>G171+G216</f>
        <v>0</v>
      </c>
      <c r="H170" s="7">
        <f>H171+H216</f>
        <v>2050000</v>
      </c>
      <c r="I170" s="7">
        <f>I171+I216</f>
        <v>0</v>
      </c>
      <c r="J170" s="115">
        <f>J171+J216</f>
        <v>2050000</v>
      </c>
      <c r="K170" s="115">
        <f>K171+K216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E174+E185+E206</f>
        <v>9190000</v>
      </c>
      <c r="F173" s="134"/>
      <c r="G173" s="134">
        <f>G174+G185+G206</f>
        <v>9190000</v>
      </c>
      <c r="H173" s="54">
        <f>H174+H185+H206</f>
        <v>66600400</v>
      </c>
      <c r="I173" s="54">
        <f>I174+I185+I206</f>
        <v>36060400</v>
      </c>
      <c r="J173" s="119">
        <f>J174+J185+J206</f>
        <v>30540000</v>
      </c>
      <c r="K173" s="119">
        <f>K174+K185+K206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9190000</v>
      </c>
      <c r="F185" s="50"/>
      <c r="G185" s="50">
        <f t="shared" si="8"/>
        <v>9190000</v>
      </c>
      <c r="H185" s="50">
        <f t="shared" si="8"/>
        <v>15500000</v>
      </c>
      <c r="I185" s="50">
        <f t="shared" si="8"/>
        <v>15500000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9190000</v>
      </c>
      <c r="F186" s="43"/>
      <c r="G186" s="43">
        <f t="shared" si="8"/>
        <v>9190000</v>
      </c>
      <c r="H186" s="43">
        <f t="shared" si="8"/>
        <v>15500000</v>
      </c>
      <c r="I186" s="43">
        <f t="shared" si="8"/>
        <v>15500000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9190000</v>
      </c>
      <c r="F187" s="45"/>
      <c r="G187" s="45">
        <f t="shared" si="8"/>
        <v>9190000</v>
      </c>
      <c r="H187" s="45">
        <f t="shared" si="8"/>
        <v>15500000</v>
      </c>
      <c r="I187" s="45">
        <f t="shared" si="8"/>
        <v>15500000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SUM(E189:E205)</f>
        <v>9190000</v>
      </c>
      <c r="F188" s="48"/>
      <c r="G188" s="48">
        <f>SUM(G189:G205)</f>
        <v>9190000</v>
      </c>
      <c r="H188" s="48">
        <f>SUM(H189:H205)</f>
        <v>15500000</v>
      </c>
      <c r="I188" s="48">
        <f>SUM(I189:I205)</f>
        <v>15500000</v>
      </c>
      <c r="J188" s="122">
        <f>SUM(J189:J205)</f>
        <v>0</v>
      </c>
      <c r="K188" s="122">
        <f>SUM(K189:K205)</f>
        <v>0</v>
      </c>
      <c r="L188" s="49"/>
    </row>
    <row r="189" spans="1:12" ht="46.5" x14ac:dyDescent="0.2">
      <c r="A189" s="10"/>
      <c r="B189" s="11"/>
      <c r="C189" s="12">
        <v>1</v>
      </c>
      <c r="D189" s="91" t="s">
        <v>168</v>
      </c>
      <c r="E189" s="140">
        <v>500000</v>
      </c>
      <c r="F189" s="92"/>
      <c r="G189" s="140">
        <f>1000000-500000</f>
        <v>500000</v>
      </c>
      <c r="H189" s="92">
        <v>1000000</v>
      </c>
      <c r="I189" s="92">
        <v>1000000</v>
      </c>
      <c r="J189" s="123"/>
      <c r="K189" s="123"/>
      <c r="L189" s="98" t="s">
        <v>193</v>
      </c>
    </row>
    <row r="190" spans="1:12" ht="46.5" x14ac:dyDescent="0.2">
      <c r="A190" s="16"/>
      <c r="B190" s="17"/>
      <c r="C190" s="18">
        <v>2</v>
      </c>
      <c r="D190" s="94" t="s">
        <v>169</v>
      </c>
      <c r="E190" s="92">
        <v>500000</v>
      </c>
      <c r="F190" s="92"/>
      <c r="G190" s="92">
        <v>500000</v>
      </c>
      <c r="H190" s="92">
        <v>1000000</v>
      </c>
      <c r="I190" s="92">
        <v>1000000</v>
      </c>
      <c r="J190" s="123"/>
      <c r="K190" s="123"/>
      <c r="L190" s="98" t="s">
        <v>194</v>
      </c>
    </row>
    <row r="191" spans="1:12" ht="46.5" x14ac:dyDescent="0.2">
      <c r="A191" s="10"/>
      <c r="B191" s="11"/>
      <c r="C191" s="12">
        <v>3</v>
      </c>
      <c r="D191" s="91" t="s">
        <v>170</v>
      </c>
      <c r="E191" s="92">
        <v>500000</v>
      </c>
      <c r="F191" s="92"/>
      <c r="G191" s="92">
        <v>500000</v>
      </c>
      <c r="H191" s="92">
        <v>1000000</v>
      </c>
      <c r="I191" s="92">
        <v>1000000</v>
      </c>
      <c r="J191" s="123"/>
      <c r="K191" s="123"/>
      <c r="L191" s="98" t="s">
        <v>194</v>
      </c>
    </row>
    <row r="192" spans="1:12" ht="46.5" x14ac:dyDescent="0.2">
      <c r="A192" s="16"/>
      <c r="B192" s="17"/>
      <c r="C192" s="12">
        <v>4</v>
      </c>
      <c r="D192" s="91" t="s">
        <v>174</v>
      </c>
      <c r="E192" s="92">
        <v>500000</v>
      </c>
      <c r="F192" s="92"/>
      <c r="G192" s="92">
        <v>500000</v>
      </c>
      <c r="H192" s="92">
        <v>500000</v>
      </c>
      <c r="I192" s="92">
        <v>500000</v>
      </c>
      <c r="J192" s="123"/>
      <c r="K192" s="123"/>
      <c r="L192" s="98" t="s">
        <v>198</v>
      </c>
    </row>
    <row r="193" spans="1:12" ht="46.5" x14ac:dyDescent="0.2">
      <c r="A193" s="16"/>
      <c r="B193" s="17"/>
      <c r="C193" s="18">
        <v>5</v>
      </c>
      <c r="D193" s="93" t="s">
        <v>173</v>
      </c>
      <c r="E193" s="92">
        <v>500000</v>
      </c>
      <c r="F193" s="92"/>
      <c r="G193" s="92">
        <v>500000</v>
      </c>
      <c r="H193" s="92">
        <v>1000000</v>
      </c>
      <c r="I193" s="92">
        <v>1000000</v>
      </c>
      <c r="J193" s="123"/>
      <c r="K193" s="123"/>
      <c r="L193" s="98" t="s">
        <v>196</v>
      </c>
    </row>
    <row r="194" spans="1:12" ht="46.5" x14ac:dyDescent="0.2">
      <c r="A194" s="16"/>
      <c r="B194" s="17"/>
      <c r="C194" s="12">
        <v>6</v>
      </c>
      <c r="D194" s="93" t="s">
        <v>211</v>
      </c>
      <c r="E194" s="92">
        <v>500000</v>
      </c>
      <c r="F194" s="92"/>
      <c r="G194" s="92">
        <v>500000</v>
      </c>
      <c r="H194" s="92">
        <v>500000</v>
      </c>
      <c r="I194" s="92">
        <v>500000</v>
      </c>
      <c r="J194" s="123"/>
      <c r="K194" s="123"/>
      <c r="L194" s="98" t="s">
        <v>197</v>
      </c>
    </row>
    <row r="195" spans="1:12" ht="46.5" x14ac:dyDescent="0.2">
      <c r="A195" s="10"/>
      <c r="B195" s="11"/>
      <c r="C195" s="12">
        <v>7</v>
      </c>
      <c r="D195" s="91" t="s">
        <v>175</v>
      </c>
      <c r="E195" s="92">
        <v>500000</v>
      </c>
      <c r="F195" s="92"/>
      <c r="G195" s="92">
        <v>500000</v>
      </c>
      <c r="H195" s="92">
        <v>1000000</v>
      </c>
      <c r="I195" s="92">
        <v>1000000</v>
      </c>
      <c r="J195" s="123"/>
      <c r="K195" s="123"/>
      <c r="L195" s="98" t="s">
        <v>191</v>
      </c>
    </row>
    <row r="196" spans="1:12" ht="46.5" x14ac:dyDescent="0.2">
      <c r="A196" s="10"/>
      <c r="B196" s="11"/>
      <c r="C196" s="18">
        <v>8</v>
      </c>
      <c r="D196" s="96" t="s">
        <v>176</v>
      </c>
      <c r="E196" s="92">
        <v>1000000</v>
      </c>
      <c r="F196" s="92"/>
      <c r="G196" s="92">
        <v>1000000</v>
      </c>
      <c r="H196" s="92">
        <v>1000000</v>
      </c>
      <c r="I196" s="92">
        <v>1000000</v>
      </c>
      <c r="J196" s="123"/>
      <c r="K196" s="123"/>
      <c r="L196" s="98" t="s">
        <v>193</v>
      </c>
    </row>
    <row r="197" spans="1:12" ht="46.5" x14ac:dyDescent="0.2">
      <c r="A197" s="10"/>
      <c r="B197" s="11"/>
      <c r="C197" s="12">
        <v>9</v>
      </c>
      <c r="D197" s="97" t="s">
        <v>178</v>
      </c>
      <c r="E197" s="92">
        <v>500000</v>
      </c>
      <c r="F197" s="92"/>
      <c r="G197" s="92">
        <v>500000</v>
      </c>
      <c r="H197" s="92">
        <v>500000</v>
      </c>
      <c r="I197" s="92">
        <v>500000</v>
      </c>
      <c r="J197" s="123"/>
      <c r="K197" s="123"/>
      <c r="L197" s="98" t="s">
        <v>193</v>
      </c>
    </row>
    <row r="198" spans="1:12" ht="46.5" x14ac:dyDescent="0.2">
      <c r="A198" s="10"/>
      <c r="B198" s="11"/>
      <c r="C198" s="12">
        <v>10</v>
      </c>
      <c r="D198" s="95" t="s">
        <v>177</v>
      </c>
      <c r="E198" s="140">
        <v>200000</v>
      </c>
      <c r="F198" s="92"/>
      <c r="G198" s="140">
        <f>300000-100000</f>
        <v>200000</v>
      </c>
      <c r="H198" s="92">
        <v>500000</v>
      </c>
      <c r="I198" s="92">
        <v>500000</v>
      </c>
      <c r="J198" s="123"/>
      <c r="K198" s="123"/>
      <c r="L198" s="98" t="s">
        <v>193</v>
      </c>
    </row>
    <row r="199" spans="1:12" ht="46.5" x14ac:dyDescent="0.2">
      <c r="A199" s="16"/>
      <c r="B199" s="17"/>
      <c r="C199" s="18">
        <v>11</v>
      </c>
      <c r="D199" s="91" t="s">
        <v>179</v>
      </c>
      <c r="E199" s="92">
        <v>1000000</v>
      </c>
      <c r="F199" s="92"/>
      <c r="G199" s="92">
        <v>1000000</v>
      </c>
      <c r="H199" s="92">
        <v>1000000</v>
      </c>
      <c r="I199" s="92">
        <v>1000000</v>
      </c>
      <c r="J199" s="123"/>
      <c r="K199" s="123"/>
      <c r="L199" s="98" t="s">
        <v>199</v>
      </c>
    </row>
    <row r="200" spans="1:12" ht="46.5" x14ac:dyDescent="0.2">
      <c r="A200" s="16"/>
      <c r="B200" s="17"/>
      <c r="C200" s="12">
        <v>12</v>
      </c>
      <c r="D200" s="93" t="s">
        <v>167</v>
      </c>
      <c r="E200" s="140">
        <v>0</v>
      </c>
      <c r="F200" s="92"/>
      <c r="G200" s="140">
        <f>500000-500000</f>
        <v>0</v>
      </c>
      <c r="H200" s="92">
        <v>1000000</v>
      </c>
      <c r="I200" s="92">
        <v>1000000</v>
      </c>
      <c r="J200" s="123"/>
      <c r="K200" s="123"/>
      <c r="L200" s="99" t="s">
        <v>192</v>
      </c>
    </row>
    <row r="201" spans="1:12" ht="46.5" x14ac:dyDescent="0.2">
      <c r="A201" s="10"/>
      <c r="B201" s="11"/>
      <c r="C201" s="12">
        <v>13</v>
      </c>
      <c r="D201" s="91" t="s">
        <v>166</v>
      </c>
      <c r="E201" s="92">
        <v>400000</v>
      </c>
      <c r="F201" s="92"/>
      <c r="G201" s="92">
        <v>400000</v>
      </c>
      <c r="H201" s="92">
        <v>500000</v>
      </c>
      <c r="I201" s="92">
        <v>500000</v>
      </c>
      <c r="J201" s="123"/>
      <c r="K201" s="123"/>
      <c r="L201" s="98" t="s">
        <v>191</v>
      </c>
    </row>
    <row r="202" spans="1:12" ht="46.5" x14ac:dyDescent="0.2">
      <c r="A202" s="16"/>
      <c r="B202" s="17"/>
      <c r="C202" s="18">
        <v>14</v>
      </c>
      <c r="D202" s="91" t="s">
        <v>208</v>
      </c>
      <c r="E202" s="92">
        <v>500000</v>
      </c>
      <c r="F202" s="92"/>
      <c r="G202" s="92">
        <v>500000</v>
      </c>
      <c r="H202" s="92">
        <v>500000</v>
      </c>
      <c r="I202" s="92">
        <v>500000</v>
      </c>
      <c r="J202" s="123"/>
      <c r="K202" s="123"/>
      <c r="L202" s="98" t="s">
        <v>198</v>
      </c>
    </row>
    <row r="203" spans="1:12" ht="93" x14ac:dyDescent="0.2">
      <c r="A203" s="10"/>
      <c r="B203" s="11"/>
      <c r="C203" s="12">
        <v>15</v>
      </c>
      <c r="D203" s="91" t="s">
        <v>209</v>
      </c>
      <c r="E203" s="92">
        <v>500000</v>
      </c>
      <c r="F203" s="92"/>
      <c r="G203" s="92">
        <v>500000</v>
      </c>
      <c r="H203" s="92">
        <v>2000000</v>
      </c>
      <c r="I203" s="92">
        <v>2000000</v>
      </c>
      <c r="J203" s="123"/>
      <c r="K203" s="123"/>
      <c r="L203" s="98" t="s">
        <v>207</v>
      </c>
    </row>
    <row r="204" spans="1:12" ht="46.5" x14ac:dyDescent="0.2">
      <c r="A204" s="16"/>
      <c r="B204" s="17"/>
      <c r="C204" s="12">
        <v>16</v>
      </c>
      <c r="D204" s="93" t="s">
        <v>171</v>
      </c>
      <c r="E204" s="92">
        <v>1000000</v>
      </c>
      <c r="F204" s="92"/>
      <c r="G204" s="92">
        <v>1000000</v>
      </c>
      <c r="H204" s="92">
        <v>1000000</v>
      </c>
      <c r="I204" s="92">
        <v>1000000</v>
      </c>
      <c r="J204" s="123"/>
      <c r="K204" s="123"/>
      <c r="L204" s="98" t="s">
        <v>195</v>
      </c>
    </row>
    <row r="205" spans="1:12" x14ac:dyDescent="0.2">
      <c r="A205" s="10"/>
      <c r="B205" s="11"/>
      <c r="C205" s="18">
        <v>17</v>
      </c>
      <c r="D205" s="91" t="s">
        <v>172</v>
      </c>
      <c r="E205" s="140">
        <v>590000</v>
      </c>
      <c r="F205" s="92"/>
      <c r="G205" s="140">
        <f>1500000-910000</f>
        <v>590000</v>
      </c>
      <c r="H205" s="92">
        <v>1500000</v>
      </c>
      <c r="I205" s="92">
        <v>1500000</v>
      </c>
      <c r="J205" s="123"/>
      <c r="K205" s="123"/>
      <c r="L205" s="98" t="s">
        <v>180</v>
      </c>
    </row>
    <row r="206" spans="1:12" s="1" customFormat="1" hidden="1" x14ac:dyDescent="0.2">
      <c r="A206" s="150" t="s">
        <v>73</v>
      </c>
      <c r="B206" s="151"/>
      <c r="C206" s="151"/>
      <c r="D206" s="151"/>
      <c r="E206" s="50">
        <f t="shared" ref="E206:K208" si="9">E207</f>
        <v>0</v>
      </c>
      <c r="F206" s="50"/>
      <c r="G206" s="50">
        <f t="shared" si="9"/>
        <v>0</v>
      </c>
      <c r="H206" s="50">
        <f t="shared" si="9"/>
        <v>13000000</v>
      </c>
      <c r="I206" s="50">
        <f t="shared" si="9"/>
        <v>9000000</v>
      </c>
      <c r="J206" s="120">
        <f t="shared" si="9"/>
        <v>4000000</v>
      </c>
      <c r="K206" s="120">
        <f t="shared" si="9"/>
        <v>0</v>
      </c>
      <c r="L206" s="51"/>
    </row>
    <row r="207" spans="1:12" s="1" customFormat="1" hidden="1" x14ac:dyDescent="0.2">
      <c r="A207" s="33" t="s">
        <v>74</v>
      </c>
      <c r="B207" s="34"/>
      <c r="C207" s="34"/>
      <c r="D207" s="35"/>
      <c r="E207" s="23">
        <f t="shared" si="9"/>
        <v>0</v>
      </c>
      <c r="F207" s="23"/>
      <c r="G207" s="23">
        <f t="shared" si="9"/>
        <v>0</v>
      </c>
      <c r="H207" s="23">
        <f t="shared" si="9"/>
        <v>13000000</v>
      </c>
      <c r="I207" s="23">
        <f t="shared" si="9"/>
        <v>9000000</v>
      </c>
      <c r="J207" s="106">
        <f t="shared" si="9"/>
        <v>4000000</v>
      </c>
      <c r="K207" s="106">
        <f t="shared" si="9"/>
        <v>0</v>
      </c>
      <c r="L207" s="37"/>
    </row>
    <row r="208" spans="1:12" s="1" customFormat="1" hidden="1" x14ac:dyDescent="0.2">
      <c r="A208" s="145" t="s">
        <v>75</v>
      </c>
      <c r="B208" s="146"/>
      <c r="C208" s="146"/>
      <c r="D208" s="147"/>
      <c r="E208" s="45">
        <f t="shared" si="9"/>
        <v>0</v>
      </c>
      <c r="F208" s="45"/>
      <c r="G208" s="45">
        <f t="shared" si="9"/>
        <v>0</v>
      </c>
      <c r="H208" s="45">
        <f t="shared" si="9"/>
        <v>13000000</v>
      </c>
      <c r="I208" s="45">
        <f t="shared" si="9"/>
        <v>9000000</v>
      </c>
      <c r="J208" s="121">
        <f t="shared" si="9"/>
        <v>4000000</v>
      </c>
      <c r="K208" s="121">
        <f t="shared" si="9"/>
        <v>0</v>
      </c>
      <c r="L208" s="46"/>
    </row>
    <row r="209" spans="1:12" s="1" customFormat="1" hidden="1" x14ac:dyDescent="0.2">
      <c r="A209" s="47"/>
      <c r="B209" s="148" t="s">
        <v>76</v>
      </c>
      <c r="C209" s="148"/>
      <c r="D209" s="149"/>
      <c r="E209" s="48">
        <f>SUM(E210:E211)</f>
        <v>0</v>
      </c>
      <c r="F209" s="48"/>
      <c r="G209" s="48">
        <f>SUM(G210:G211)</f>
        <v>0</v>
      </c>
      <c r="H209" s="48">
        <f>SUM(H210:H211)</f>
        <v>13000000</v>
      </c>
      <c r="I209" s="48">
        <f>SUM(I210:I211)</f>
        <v>9000000</v>
      </c>
      <c r="J209" s="122">
        <f>SUM(J210:J211)</f>
        <v>4000000</v>
      </c>
      <c r="K209" s="122">
        <f>SUM(K210:K211)</f>
        <v>0</v>
      </c>
      <c r="L209" s="49"/>
    </row>
    <row r="210" spans="1:12" ht="43.5" hidden="1" x14ac:dyDescent="0.2">
      <c r="A210" s="13"/>
      <c r="B210" s="14"/>
      <c r="C210" s="15">
        <v>1</v>
      </c>
      <c r="D210" s="26" t="s">
        <v>79</v>
      </c>
      <c r="E210" s="25"/>
      <c r="F210" s="25"/>
      <c r="G210" s="25"/>
      <c r="H210" s="25">
        <v>12000000</v>
      </c>
      <c r="I210" s="25">
        <v>8000000</v>
      </c>
      <c r="J210" s="109">
        <v>4000000</v>
      </c>
      <c r="K210" s="109"/>
      <c r="L210" s="40" t="s">
        <v>65</v>
      </c>
    </row>
    <row r="211" spans="1:12" ht="43.5" hidden="1" x14ac:dyDescent="0.2">
      <c r="A211" s="10"/>
      <c r="B211" s="11"/>
      <c r="C211" s="12">
        <v>2</v>
      </c>
      <c r="D211" s="29" t="s">
        <v>80</v>
      </c>
      <c r="E211" s="25"/>
      <c r="F211" s="25"/>
      <c r="G211" s="25"/>
      <c r="H211" s="25">
        <v>1000000</v>
      </c>
      <c r="I211" s="25">
        <v>1000000</v>
      </c>
      <c r="J211" s="109"/>
      <c r="K211" s="109"/>
      <c r="L211" s="40" t="s">
        <v>218</v>
      </c>
    </row>
    <row r="212" spans="1:12" s="5" customFormat="1" ht="24" hidden="1" x14ac:dyDescent="0.2">
      <c r="A212" s="158" t="s">
        <v>257</v>
      </c>
      <c r="B212" s="159"/>
      <c r="C212" s="159"/>
      <c r="D212" s="160"/>
      <c r="E212" s="129">
        <v>8000000</v>
      </c>
      <c r="F212" s="129"/>
      <c r="G212" s="129">
        <v>8000000</v>
      </c>
      <c r="H212" s="129">
        <v>8000000</v>
      </c>
      <c r="I212" s="129">
        <v>8000000</v>
      </c>
      <c r="J212" s="130"/>
      <c r="K212" s="130" t="e">
        <f>K5+K121+K172+#REF!</f>
        <v>#REF!</v>
      </c>
      <c r="L212" s="139"/>
    </row>
    <row r="213" spans="1:12" s="5" customFormat="1" ht="24" hidden="1" x14ac:dyDescent="0.2">
      <c r="A213" s="177" t="s">
        <v>141</v>
      </c>
      <c r="B213" s="178"/>
      <c r="C213" s="178"/>
      <c r="D213" s="179"/>
      <c r="E213" s="136">
        <f>E6+E122+E173+E212</f>
        <v>105231600</v>
      </c>
      <c r="F213" s="136">
        <f>F6+F122+F173+F212</f>
        <v>87500000</v>
      </c>
      <c r="G213" s="136">
        <f>G6+G122+G173+G212</f>
        <v>17731600</v>
      </c>
      <c r="H213" s="136">
        <f>H6+H122+H173+H212</f>
        <v>615105734</v>
      </c>
      <c r="I213" s="136">
        <f>I6+I122+I173+I212</f>
        <v>206575410</v>
      </c>
      <c r="J213" s="137">
        <f>J6+J122+J173</f>
        <v>408530324</v>
      </c>
      <c r="K213" s="137" t="e">
        <f>K6+K122+K173+#REF!</f>
        <v>#REF!</v>
      </c>
      <c r="L213" s="138"/>
    </row>
    <row r="214" spans="1:12" s="5" customFormat="1" ht="24" hidden="1" x14ac:dyDescent="0.2">
      <c r="A214" s="155" t="s">
        <v>300</v>
      </c>
      <c r="B214" s="156"/>
      <c r="C214" s="156"/>
      <c r="D214" s="157"/>
      <c r="E214" s="142">
        <v>3247500</v>
      </c>
      <c r="F214" s="143"/>
      <c r="G214" s="142">
        <v>3247500</v>
      </c>
      <c r="H214" s="143"/>
      <c r="I214" s="143"/>
      <c r="J214" s="142"/>
      <c r="K214" s="142"/>
      <c r="L214" s="144"/>
    </row>
  </sheetData>
  <autoFilter ref="L1:L11"/>
  <mergeCells count="57">
    <mergeCell ref="A212:D212"/>
    <mergeCell ref="A213:D213"/>
    <mergeCell ref="A214:D214"/>
    <mergeCell ref="A186:D186"/>
    <mergeCell ref="A187:D187"/>
    <mergeCell ref="B188:D188"/>
    <mergeCell ref="A206:D206"/>
    <mergeCell ref="A208:D208"/>
    <mergeCell ref="B209:D209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view="pageLayout" workbookViewId="0">
      <selection activeCell="F8" sqref="F8"/>
    </sheetView>
  </sheetViews>
  <sheetFormatPr defaultRowHeight="24" x14ac:dyDescent="0.55000000000000004"/>
  <cols>
    <col min="1" max="1" width="22.25" style="56" customWidth="1"/>
    <col min="2" max="3" width="13.375" style="80" bestFit="1" customWidth="1"/>
    <col min="4" max="4" width="11.875" style="80" bestFit="1" customWidth="1"/>
    <col min="5" max="6" width="13.375" style="80" bestFit="1" customWidth="1"/>
    <col min="7" max="7" width="13.5" style="80" bestFit="1" customWidth="1"/>
    <col min="8" max="16384" width="9" style="56"/>
  </cols>
  <sheetData>
    <row r="1" spans="1:8" ht="48" x14ac:dyDescent="0.55000000000000004">
      <c r="A1" s="83" t="s">
        <v>139</v>
      </c>
      <c r="B1" s="86">
        <v>2561</v>
      </c>
      <c r="C1" s="86">
        <v>2562</v>
      </c>
      <c r="D1" s="86">
        <v>2563</v>
      </c>
      <c r="E1" s="86">
        <v>2564</v>
      </c>
      <c r="F1" s="86">
        <v>2565</v>
      </c>
      <c r="G1" s="86" t="s">
        <v>140</v>
      </c>
      <c r="H1" s="87" t="s">
        <v>145</v>
      </c>
    </row>
    <row r="2" spans="1:8" x14ac:dyDescent="0.55000000000000004">
      <c r="A2" s="81" t="s">
        <v>144</v>
      </c>
      <c r="B2" s="82">
        <v>1204760000</v>
      </c>
      <c r="C2" s="82">
        <v>2653260000</v>
      </c>
      <c r="D2" s="82">
        <v>806910200</v>
      </c>
      <c r="E2" s="82">
        <v>1323364838</v>
      </c>
      <c r="F2" s="82">
        <v>1323364838</v>
      </c>
      <c r="G2" s="82">
        <v>7311659876</v>
      </c>
      <c r="H2" s="88">
        <f>_GoBack*100/G5</f>
        <v>81.118413800476318</v>
      </c>
    </row>
    <row r="3" spans="1:8" x14ac:dyDescent="0.55000000000000004">
      <c r="A3" s="81" t="s">
        <v>142</v>
      </c>
      <c r="B3" s="82">
        <v>25700000</v>
      </c>
      <c r="C3" s="82">
        <v>25700000</v>
      </c>
      <c r="D3" s="82">
        <v>51577800</v>
      </c>
      <c r="E3" s="82">
        <v>108659672</v>
      </c>
      <c r="F3" s="82">
        <v>108659672</v>
      </c>
      <c r="G3" s="82">
        <v>320297144</v>
      </c>
      <c r="H3" s="88">
        <f>G3*100/G5</f>
        <v>3.5535017638589554</v>
      </c>
    </row>
    <row r="4" spans="1:8" x14ac:dyDescent="0.55000000000000004">
      <c r="A4" s="81" t="s">
        <v>143</v>
      </c>
      <c r="B4" s="82">
        <v>71700000</v>
      </c>
      <c r="C4" s="82">
        <v>71700000</v>
      </c>
      <c r="D4" s="82">
        <v>69579200</v>
      </c>
      <c r="E4" s="82">
        <v>584313725</v>
      </c>
      <c r="F4" s="82">
        <v>584313725</v>
      </c>
      <c r="G4" s="82">
        <v>1381606650</v>
      </c>
      <c r="H4" s="88">
        <f>G4*100/G5</f>
        <v>15.328084435664723</v>
      </c>
    </row>
    <row r="5" spans="1:8" x14ac:dyDescent="0.55000000000000004">
      <c r="A5" s="84" t="s">
        <v>141</v>
      </c>
      <c r="B5" s="85">
        <f>SUM(B2:B4)</f>
        <v>1302160000</v>
      </c>
      <c r="C5" s="85">
        <f t="shared" ref="C5:H5" si="0">SUM(C2:C4)</f>
        <v>2750660000</v>
      </c>
      <c r="D5" s="85">
        <f t="shared" si="0"/>
        <v>928067200</v>
      </c>
      <c r="E5" s="85">
        <f t="shared" si="0"/>
        <v>2016338235</v>
      </c>
      <c r="F5" s="85">
        <f t="shared" si="0"/>
        <v>2016338235</v>
      </c>
      <c r="G5" s="85">
        <f t="shared" si="0"/>
        <v>9013563670</v>
      </c>
      <c r="H5" s="85">
        <f t="shared" si="0"/>
        <v>100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view="pageBreakPreview" zoomScaleNormal="100" zoomScaleSheetLayoutView="100" workbookViewId="0">
      <selection activeCell="D8" sqref="D8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97231600</v>
      </c>
      <c r="F5" s="73">
        <f t="shared" si="0"/>
        <v>87500000</v>
      </c>
      <c r="G5" s="73">
        <f t="shared" si="0"/>
        <v>9731600</v>
      </c>
      <c r="H5" s="73">
        <f t="shared" si="0"/>
        <v>607105734</v>
      </c>
      <c r="I5" s="73">
        <f t="shared" si="0"/>
        <v>198575410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E159+E232</f>
        <v>0</v>
      </c>
      <c r="F158" s="23"/>
      <c r="G158" s="23">
        <f>G159+G232</f>
        <v>0</v>
      </c>
      <c r="H158" s="23">
        <f>H159+H232</f>
        <v>11294540</v>
      </c>
      <c r="I158" s="23">
        <f>I159+I232</f>
        <v>0</v>
      </c>
      <c r="J158" s="106">
        <f>J159+J232</f>
        <v>11294540</v>
      </c>
      <c r="K158" s="106">
        <f>K159+K232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E170+E243</f>
        <v>0</v>
      </c>
      <c r="F169" s="23"/>
      <c r="G169" s="23">
        <f>G170+G243</f>
        <v>0</v>
      </c>
      <c r="H169" s="23">
        <f>H170+H243</f>
        <v>2050000</v>
      </c>
      <c r="I169" s="23">
        <f>I170+I243</f>
        <v>0</v>
      </c>
      <c r="J169" s="106">
        <f>J170+J243</f>
        <v>2050000</v>
      </c>
      <c r="K169" s="106">
        <f>K170+K243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E171+E216</f>
        <v>0</v>
      </c>
      <c r="F170" s="7"/>
      <c r="G170" s="7">
        <f>G171+G216</f>
        <v>0</v>
      </c>
      <c r="H170" s="7">
        <f>H171+H216</f>
        <v>2050000</v>
      </c>
      <c r="I170" s="7">
        <f>I171+I216</f>
        <v>0</v>
      </c>
      <c r="J170" s="115">
        <f>J171+J216</f>
        <v>2050000</v>
      </c>
      <c r="K170" s="115">
        <f>K171+K216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hidden="1" x14ac:dyDescent="0.55000000000000004">
      <c r="A173" s="169" t="s">
        <v>78</v>
      </c>
      <c r="B173" s="170"/>
      <c r="C173" s="170"/>
      <c r="D173" s="171"/>
      <c r="E173" s="134">
        <f>E174+E185+E206</f>
        <v>9190000</v>
      </c>
      <c r="F173" s="134"/>
      <c r="G173" s="134">
        <f>G174+G185+G206</f>
        <v>9190000</v>
      </c>
      <c r="H173" s="54">
        <f>H174+H185+H206</f>
        <v>66600400</v>
      </c>
      <c r="I173" s="54">
        <f>I174+I185+I206</f>
        <v>36060400</v>
      </c>
      <c r="J173" s="119">
        <f>J174+J185+J206</f>
        <v>30540000</v>
      </c>
      <c r="K173" s="119">
        <f>K174+K185+K206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hidden="1" x14ac:dyDescent="0.2">
      <c r="A185" s="150" t="s">
        <v>69</v>
      </c>
      <c r="B185" s="151"/>
      <c r="C185" s="151"/>
      <c r="D185" s="151"/>
      <c r="E185" s="50">
        <f t="shared" ref="E185:K187" si="8">E186</f>
        <v>9190000</v>
      </c>
      <c r="F185" s="50"/>
      <c r="G185" s="50">
        <f t="shared" si="8"/>
        <v>9190000</v>
      </c>
      <c r="H185" s="50">
        <f t="shared" si="8"/>
        <v>15500000</v>
      </c>
      <c r="I185" s="50">
        <f t="shared" si="8"/>
        <v>15500000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hidden="1" x14ac:dyDescent="0.2">
      <c r="A186" s="152" t="s">
        <v>70</v>
      </c>
      <c r="B186" s="153"/>
      <c r="C186" s="153"/>
      <c r="D186" s="154"/>
      <c r="E186" s="43">
        <f t="shared" si="8"/>
        <v>9190000</v>
      </c>
      <c r="F186" s="43"/>
      <c r="G186" s="43">
        <f t="shared" si="8"/>
        <v>9190000</v>
      </c>
      <c r="H186" s="43">
        <f t="shared" si="8"/>
        <v>15500000</v>
      </c>
      <c r="I186" s="43">
        <f t="shared" si="8"/>
        <v>15500000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hidden="1" x14ac:dyDescent="0.2">
      <c r="A187" s="145" t="s">
        <v>71</v>
      </c>
      <c r="B187" s="146"/>
      <c r="C187" s="146"/>
      <c r="D187" s="147"/>
      <c r="E187" s="45">
        <f t="shared" si="8"/>
        <v>9190000</v>
      </c>
      <c r="F187" s="45"/>
      <c r="G187" s="45">
        <f t="shared" si="8"/>
        <v>9190000</v>
      </c>
      <c r="H187" s="45">
        <f t="shared" si="8"/>
        <v>15500000</v>
      </c>
      <c r="I187" s="45">
        <f t="shared" si="8"/>
        <v>15500000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hidden="1" x14ac:dyDescent="0.2">
      <c r="A188" s="47"/>
      <c r="B188" s="148" t="s">
        <v>72</v>
      </c>
      <c r="C188" s="148"/>
      <c r="D188" s="149"/>
      <c r="E188" s="48">
        <f>SUM(E189:E205)</f>
        <v>9190000</v>
      </c>
      <c r="F188" s="48"/>
      <c r="G188" s="48">
        <f>SUM(G189:G205)</f>
        <v>9190000</v>
      </c>
      <c r="H188" s="48">
        <f>SUM(H189:H205)</f>
        <v>15500000</v>
      </c>
      <c r="I188" s="48">
        <f>SUM(I189:I205)</f>
        <v>15500000</v>
      </c>
      <c r="J188" s="122">
        <f>SUM(J189:J205)</f>
        <v>0</v>
      </c>
      <c r="K188" s="122">
        <f>SUM(K189:K205)</f>
        <v>0</v>
      </c>
      <c r="L188" s="49"/>
    </row>
    <row r="189" spans="1:12" ht="46.5" hidden="1" x14ac:dyDescent="0.2">
      <c r="A189" s="10"/>
      <c r="B189" s="11"/>
      <c r="C189" s="12">
        <v>1</v>
      </c>
      <c r="D189" s="91" t="s">
        <v>168</v>
      </c>
      <c r="E189" s="140">
        <v>500000</v>
      </c>
      <c r="F189" s="92"/>
      <c r="G189" s="140">
        <f>1000000-500000</f>
        <v>500000</v>
      </c>
      <c r="H189" s="92">
        <v>1000000</v>
      </c>
      <c r="I189" s="92">
        <v>1000000</v>
      </c>
      <c r="J189" s="123"/>
      <c r="K189" s="123"/>
      <c r="L189" s="98" t="s">
        <v>193</v>
      </c>
    </row>
    <row r="190" spans="1:12" ht="46.5" hidden="1" x14ac:dyDescent="0.2">
      <c r="A190" s="16"/>
      <c r="B190" s="17"/>
      <c r="C190" s="18">
        <v>2</v>
      </c>
      <c r="D190" s="94" t="s">
        <v>169</v>
      </c>
      <c r="E190" s="92">
        <v>500000</v>
      </c>
      <c r="F190" s="92"/>
      <c r="G190" s="92">
        <v>500000</v>
      </c>
      <c r="H190" s="92">
        <v>1000000</v>
      </c>
      <c r="I190" s="92">
        <v>1000000</v>
      </c>
      <c r="J190" s="123"/>
      <c r="K190" s="123"/>
      <c r="L190" s="98" t="s">
        <v>194</v>
      </c>
    </row>
    <row r="191" spans="1:12" ht="46.5" hidden="1" x14ac:dyDescent="0.2">
      <c r="A191" s="10"/>
      <c r="B191" s="11"/>
      <c r="C191" s="12">
        <v>3</v>
      </c>
      <c r="D191" s="91" t="s">
        <v>170</v>
      </c>
      <c r="E191" s="92">
        <v>500000</v>
      </c>
      <c r="F191" s="92"/>
      <c r="G191" s="92">
        <v>500000</v>
      </c>
      <c r="H191" s="92">
        <v>1000000</v>
      </c>
      <c r="I191" s="92">
        <v>1000000</v>
      </c>
      <c r="J191" s="123"/>
      <c r="K191" s="123"/>
      <c r="L191" s="98" t="s">
        <v>194</v>
      </c>
    </row>
    <row r="192" spans="1:12" ht="46.5" hidden="1" x14ac:dyDescent="0.2">
      <c r="A192" s="16"/>
      <c r="B192" s="17"/>
      <c r="C192" s="12">
        <v>4</v>
      </c>
      <c r="D192" s="91" t="s">
        <v>174</v>
      </c>
      <c r="E192" s="92">
        <v>500000</v>
      </c>
      <c r="F192" s="92"/>
      <c r="G192" s="92">
        <v>500000</v>
      </c>
      <c r="H192" s="92">
        <v>500000</v>
      </c>
      <c r="I192" s="92">
        <v>500000</v>
      </c>
      <c r="J192" s="123"/>
      <c r="K192" s="123"/>
      <c r="L192" s="98" t="s">
        <v>198</v>
      </c>
    </row>
    <row r="193" spans="1:12" ht="46.5" hidden="1" x14ac:dyDescent="0.2">
      <c r="A193" s="16"/>
      <c r="B193" s="17"/>
      <c r="C193" s="18">
        <v>5</v>
      </c>
      <c r="D193" s="93" t="s">
        <v>173</v>
      </c>
      <c r="E193" s="92">
        <v>500000</v>
      </c>
      <c r="F193" s="92"/>
      <c r="G193" s="92">
        <v>500000</v>
      </c>
      <c r="H193" s="92">
        <v>1000000</v>
      </c>
      <c r="I193" s="92">
        <v>1000000</v>
      </c>
      <c r="J193" s="123"/>
      <c r="K193" s="123"/>
      <c r="L193" s="98" t="s">
        <v>196</v>
      </c>
    </row>
    <row r="194" spans="1:12" ht="46.5" hidden="1" x14ac:dyDescent="0.2">
      <c r="A194" s="16"/>
      <c r="B194" s="17"/>
      <c r="C194" s="12">
        <v>6</v>
      </c>
      <c r="D194" s="93" t="s">
        <v>211</v>
      </c>
      <c r="E194" s="92">
        <v>500000</v>
      </c>
      <c r="F194" s="92"/>
      <c r="G194" s="92">
        <v>500000</v>
      </c>
      <c r="H194" s="92">
        <v>500000</v>
      </c>
      <c r="I194" s="92">
        <v>500000</v>
      </c>
      <c r="J194" s="123"/>
      <c r="K194" s="123"/>
      <c r="L194" s="98" t="s">
        <v>197</v>
      </c>
    </row>
    <row r="195" spans="1:12" ht="46.5" hidden="1" x14ac:dyDescent="0.2">
      <c r="A195" s="10"/>
      <c r="B195" s="11"/>
      <c r="C195" s="12">
        <v>7</v>
      </c>
      <c r="D195" s="91" t="s">
        <v>175</v>
      </c>
      <c r="E195" s="92">
        <v>500000</v>
      </c>
      <c r="F195" s="92"/>
      <c r="G195" s="92">
        <v>500000</v>
      </c>
      <c r="H195" s="92">
        <v>1000000</v>
      </c>
      <c r="I195" s="92">
        <v>1000000</v>
      </c>
      <c r="J195" s="123"/>
      <c r="K195" s="123"/>
      <c r="L195" s="98" t="s">
        <v>191</v>
      </c>
    </row>
    <row r="196" spans="1:12" ht="46.5" hidden="1" x14ac:dyDescent="0.2">
      <c r="A196" s="10"/>
      <c r="B196" s="11"/>
      <c r="C196" s="18">
        <v>8</v>
      </c>
      <c r="D196" s="96" t="s">
        <v>176</v>
      </c>
      <c r="E196" s="92">
        <v>1000000</v>
      </c>
      <c r="F196" s="92"/>
      <c r="G196" s="92">
        <v>1000000</v>
      </c>
      <c r="H196" s="92">
        <v>1000000</v>
      </c>
      <c r="I196" s="92">
        <v>1000000</v>
      </c>
      <c r="J196" s="123"/>
      <c r="K196" s="123"/>
      <c r="L196" s="98" t="s">
        <v>193</v>
      </c>
    </row>
    <row r="197" spans="1:12" ht="46.5" hidden="1" x14ac:dyDescent="0.2">
      <c r="A197" s="10"/>
      <c r="B197" s="11"/>
      <c r="C197" s="12">
        <v>9</v>
      </c>
      <c r="D197" s="97" t="s">
        <v>178</v>
      </c>
      <c r="E197" s="92">
        <v>500000</v>
      </c>
      <c r="F197" s="92"/>
      <c r="G197" s="92">
        <v>500000</v>
      </c>
      <c r="H197" s="92">
        <v>500000</v>
      </c>
      <c r="I197" s="92">
        <v>500000</v>
      </c>
      <c r="J197" s="123"/>
      <c r="K197" s="123"/>
      <c r="L197" s="98" t="s">
        <v>193</v>
      </c>
    </row>
    <row r="198" spans="1:12" ht="46.5" hidden="1" x14ac:dyDescent="0.2">
      <c r="A198" s="10"/>
      <c r="B198" s="11"/>
      <c r="C198" s="12">
        <v>10</v>
      </c>
      <c r="D198" s="95" t="s">
        <v>177</v>
      </c>
      <c r="E198" s="140">
        <v>200000</v>
      </c>
      <c r="F198" s="92"/>
      <c r="G198" s="140">
        <f>300000-100000</f>
        <v>200000</v>
      </c>
      <c r="H198" s="92">
        <v>500000</v>
      </c>
      <c r="I198" s="92">
        <v>500000</v>
      </c>
      <c r="J198" s="123"/>
      <c r="K198" s="123"/>
      <c r="L198" s="98" t="s">
        <v>193</v>
      </c>
    </row>
    <row r="199" spans="1:12" ht="46.5" hidden="1" x14ac:dyDescent="0.2">
      <c r="A199" s="16"/>
      <c r="B199" s="17"/>
      <c r="C199" s="18">
        <v>11</v>
      </c>
      <c r="D199" s="91" t="s">
        <v>179</v>
      </c>
      <c r="E199" s="92">
        <v>1000000</v>
      </c>
      <c r="F199" s="92"/>
      <c r="G199" s="92">
        <v>1000000</v>
      </c>
      <c r="H199" s="92">
        <v>1000000</v>
      </c>
      <c r="I199" s="92">
        <v>1000000</v>
      </c>
      <c r="J199" s="123"/>
      <c r="K199" s="123"/>
      <c r="L199" s="98" t="s">
        <v>199</v>
      </c>
    </row>
    <row r="200" spans="1:12" ht="46.5" hidden="1" x14ac:dyDescent="0.2">
      <c r="A200" s="16"/>
      <c r="B200" s="17"/>
      <c r="C200" s="12">
        <v>12</v>
      </c>
      <c r="D200" s="93" t="s">
        <v>167</v>
      </c>
      <c r="E200" s="140">
        <v>0</v>
      </c>
      <c r="F200" s="92"/>
      <c r="G200" s="140">
        <f>500000-500000</f>
        <v>0</v>
      </c>
      <c r="H200" s="92">
        <v>1000000</v>
      </c>
      <c r="I200" s="92">
        <v>1000000</v>
      </c>
      <c r="J200" s="123"/>
      <c r="K200" s="123"/>
      <c r="L200" s="99" t="s">
        <v>192</v>
      </c>
    </row>
    <row r="201" spans="1:12" ht="46.5" hidden="1" x14ac:dyDescent="0.2">
      <c r="A201" s="10"/>
      <c r="B201" s="11"/>
      <c r="C201" s="12">
        <v>13</v>
      </c>
      <c r="D201" s="91" t="s">
        <v>166</v>
      </c>
      <c r="E201" s="92">
        <v>400000</v>
      </c>
      <c r="F201" s="92"/>
      <c r="G201" s="92">
        <v>400000</v>
      </c>
      <c r="H201" s="92">
        <v>500000</v>
      </c>
      <c r="I201" s="92">
        <v>500000</v>
      </c>
      <c r="J201" s="123"/>
      <c r="K201" s="123"/>
      <c r="L201" s="98" t="s">
        <v>191</v>
      </c>
    </row>
    <row r="202" spans="1:12" ht="46.5" hidden="1" x14ac:dyDescent="0.2">
      <c r="A202" s="16"/>
      <c r="B202" s="17"/>
      <c r="C202" s="18">
        <v>14</v>
      </c>
      <c r="D202" s="91" t="s">
        <v>208</v>
      </c>
      <c r="E202" s="92">
        <v>500000</v>
      </c>
      <c r="F202" s="92"/>
      <c r="G202" s="92">
        <v>500000</v>
      </c>
      <c r="H202" s="92">
        <v>500000</v>
      </c>
      <c r="I202" s="92">
        <v>500000</v>
      </c>
      <c r="J202" s="123"/>
      <c r="K202" s="123"/>
      <c r="L202" s="98" t="s">
        <v>198</v>
      </c>
    </row>
    <row r="203" spans="1:12" ht="93" hidden="1" x14ac:dyDescent="0.2">
      <c r="A203" s="10"/>
      <c r="B203" s="11"/>
      <c r="C203" s="12">
        <v>15</v>
      </c>
      <c r="D203" s="91" t="s">
        <v>209</v>
      </c>
      <c r="E203" s="92">
        <v>500000</v>
      </c>
      <c r="F203" s="92"/>
      <c r="G203" s="92">
        <v>500000</v>
      </c>
      <c r="H203" s="92">
        <v>2000000</v>
      </c>
      <c r="I203" s="92">
        <v>2000000</v>
      </c>
      <c r="J203" s="123"/>
      <c r="K203" s="123"/>
      <c r="L203" s="98" t="s">
        <v>207</v>
      </c>
    </row>
    <row r="204" spans="1:12" ht="46.5" hidden="1" x14ac:dyDescent="0.2">
      <c r="A204" s="16"/>
      <c r="B204" s="17"/>
      <c r="C204" s="12">
        <v>16</v>
      </c>
      <c r="D204" s="93" t="s">
        <v>171</v>
      </c>
      <c r="E204" s="92">
        <v>1000000</v>
      </c>
      <c r="F204" s="92"/>
      <c r="G204" s="92">
        <v>1000000</v>
      </c>
      <c r="H204" s="92">
        <v>1000000</v>
      </c>
      <c r="I204" s="92">
        <v>1000000</v>
      </c>
      <c r="J204" s="123"/>
      <c r="K204" s="123"/>
      <c r="L204" s="98" t="s">
        <v>195</v>
      </c>
    </row>
    <row r="205" spans="1:12" hidden="1" x14ac:dyDescent="0.2">
      <c r="A205" s="10"/>
      <c r="B205" s="11"/>
      <c r="C205" s="18">
        <v>17</v>
      </c>
      <c r="D205" s="91" t="s">
        <v>172</v>
      </c>
      <c r="E205" s="140">
        <v>590000</v>
      </c>
      <c r="F205" s="92"/>
      <c r="G205" s="140">
        <f>1500000-910000</f>
        <v>590000</v>
      </c>
      <c r="H205" s="92">
        <v>1500000</v>
      </c>
      <c r="I205" s="92">
        <v>1500000</v>
      </c>
      <c r="J205" s="123"/>
      <c r="K205" s="123"/>
      <c r="L205" s="98" t="s">
        <v>180</v>
      </c>
    </row>
    <row r="206" spans="1:12" s="1" customFormat="1" hidden="1" x14ac:dyDescent="0.2">
      <c r="A206" s="150" t="s">
        <v>73</v>
      </c>
      <c r="B206" s="151"/>
      <c r="C206" s="151"/>
      <c r="D206" s="151"/>
      <c r="E206" s="50">
        <f t="shared" ref="E206:K208" si="9">E207</f>
        <v>0</v>
      </c>
      <c r="F206" s="50"/>
      <c r="G206" s="50">
        <f t="shared" si="9"/>
        <v>0</v>
      </c>
      <c r="H206" s="50">
        <f t="shared" si="9"/>
        <v>13000000</v>
      </c>
      <c r="I206" s="50">
        <f t="shared" si="9"/>
        <v>9000000</v>
      </c>
      <c r="J206" s="120">
        <f t="shared" si="9"/>
        <v>4000000</v>
      </c>
      <c r="K206" s="120">
        <f t="shared" si="9"/>
        <v>0</v>
      </c>
      <c r="L206" s="51"/>
    </row>
    <row r="207" spans="1:12" s="1" customFormat="1" hidden="1" x14ac:dyDescent="0.2">
      <c r="A207" s="33" t="s">
        <v>74</v>
      </c>
      <c r="B207" s="34"/>
      <c r="C207" s="34"/>
      <c r="D207" s="35"/>
      <c r="E207" s="23">
        <f t="shared" si="9"/>
        <v>0</v>
      </c>
      <c r="F207" s="23"/>
      <c r="G207" s="23">
        <f t="shared" si="9"/>
        <v>0</v>
      </c>
      <c r="H207" s="23">
        <f t="shared" si="9"/>
        <v>13000000</v>
      </c>
      <c r="I207" s="23">
        <f t="shared" si="9"/>
        <v>9000000</v>
      </c>
      <c r="J207" s="106">
        <f t="shared" si="9"/>
        <v>4000000</v>
      </c>
      <c r="K207" s="106">
        <f t="shared" si="9"/>
        <v>0</v>
      </c>
      <c r="L207" s="37"/>
    </row>
    <row r="208" spans="1:12" s="1" customFormat="1" hidden="1" x14ac:dyDescent="0.2">
      <c r="A208" s="145" t="s">
        <v>75</v>
      </c>
      <c r="B208" s="146"/>
      <c r="C208" s="146"/>
      <c r="D208" s="147"/>
      <c r="E208" s="45">
        <f t="shared" si="9"/>
        <v>0</v>
      </c>
      <c r="F208" s="45"/>
      <c r="G208" s="45">
        <f t="shared" si="9"/>
        <v>0</v>
      </c>
      <c r="H208" s="45">
        <f t="shared" si="9"/>
        <v>13000000</v>
      </c>
      <c r="I208" s="45">
        <f t="shared" si="9"/>
        <v>9000000</v>
      </c>
      <c r="J208" s="121">
        <f t="shared" si="9"/>
        <v>4000000</v>
      </c>
      <c r="K208" s="121">
        <f t="shared" si="9"/>
        <v>0</v>
      </c>
      <c r="L208" s="46"/>
    </row>
    <row r="209" spans="1:12" s="1" customFormat="1" hidden="1" x14ac:dyDescent="0.2">
      <c r="A209" s="47"/>
      <c r="B209" s="148" t="s">
        <v>76</v>
      </c>
      <c r="C209" s="148"/>
      <c r="D209" s="149"/>
      <c r="E209" s="48">
        <f>SUM(E210:E211)</f>
        <v>0</v>
      </c>
      <c r="F209" s="48"/>
      <c r="G209" s="48">
        <f>SUM(G210:G211)</f>
        <v>0</v>
      </c>
      <c r="H209" s="48">
        <f>SUM(H210:H211)</f>
        <v>13000000</v>
      </c>
      <c r="I209" s="48">
        <f>SUM(I210:I211)</f>
        <v>9000000</v>
      </c>
      <c r="J209" s="122">
        <f>SUM(J210:J211)</f>
        <v>4000000</v>
      </c>
      <c r="K209" s="122">
        <f>SUM(K210:K211)</f>
        <v>0</v>
      </c>
      <c r="L209" s="49"/>
    </row>
    <row r="210" spans="1:12" ht="43.5" hidden="1" x14ac:dyDescent="0.2">
      <c r="A210" s="13"/>
      <c r="B210" s="14"/>
      <c r="C210" s="15">
        <v>1</v>
      </c>
      <c r="D210" s="26" t="s">
        <v>79</v>
      </c>
      <c r="E210" s="25"/>
      <c r="F210" s="25"/>
      <c r="G210" s="25"/>
      <c r="H210" s="25">
        <v>12000000</v>
      </c>
      <c r="I210" s="25">
        <v>8000000</v>
      </c>
      <c r="J210" s="109">
        <v>4000000</v>
      </c>
      <c r="K210" s="109"/>
      <c r="L210" s="40" t="s">
        <v>65</v>
      </c>
    </row>
    <row r="211" spans="1:12" ht="43.5" hidden="1" x14ac:dyDescent="0.2">
      <c r="A211" s="10"/>
      <c r="B211" s="11"/>
      <c r="C211" s="12">
        <v>2</v>
      </c>
      <c r="D211" s="29" t="s">
        <v>80</v>
      </c>
      <c r="E211" s="25"/>
      <c r="F211" s="25"/>
      <c r="G211" s="25"/>
      <c r="H211" s="25">
        <v>1000000</v>
      </c>
      <c r="I211" s="25">
        <v>1000000</v>
      </c>
      <c r="J211" s="109"/>
      <c r="K211" s="109"/>
      <c r="L211" s="40" t="s">
        <v>218</v>
      </c>
    </row>
    <row r="212" spans="1:12" s="5" customFormat="1" ht="24" hidden="1" x14ac:dyDescent="0.2">
      <c r="A212" s="158" t="s">
        <v>257</v>
      </c>
      <c r="B212" s="159"/>
      <c r="C212" s="159"/>
      <c r="D212" s="160"/>
      <c r="E212" s="129">
        <v>8000000</v>
      </c>
      <c r="F212" s="129"/>
      <c r="G212" s="129">
        <v>8000000</v>
      </c>
      <c r="H212" s="129">
        <v>8000000</v>
      </c>
      <c r="I212" s="129">
        <v>8000000</v>
      </c>
      <c r="J212" s="130"/>
      <c r="K212" s="130" t="e">
        <f>K5+K121+K172+#REF!</f>
        <v>#REF!</v>
      </c>
      <c r="L212" s="139"/>
    </row>
    <row r="213" spans="1:12" s="5" customFormat="1" ht="24" hidden="1" x14ac:dyDescent="0.2">
      <c r="A213" s="177" t="s">
        <v>141</v>
      </c>
      <c r="B213" s="178"/>
      <c r="C213" s="178"/>
      <c r="D213" s="179"/>
      <c r="E213" s="136">
        <f>E6+E122+E173+E212</f>
        <v>105231600</v>
      </c>
      <c r="F213" s="136">
        <f>F6+F122+F173+F212</f>
        <v>87500000</v>
      </c>
      <c r="G213" s="136">
        <f>G6+G122+G173+G212</f>
        <v>17731600</v>
      </c>
      <c r="H213" s="136">
        <f>H6+H122+H173+H212</f>
        <v>615105734</v>
      </c>
      <c r="I213" s="136">
        <f>I6+I122+I173+I212</f>
        <v>206575410</v>
      </c>
      <c r="J213" s="137">
        <f>J6+J122+J173</f>
        <v>408530324</v>
      </c>
      <c r="K213" s="137" t="e">
        <f>K6+K122+K173+#REF!</f>
        <v>#REF!</v>
      </c>
      <c r="L213" s="138"/>
    </row>
    <row r="214" spans="1:12" s="5" customFormat="1" ht="24" hidden="1" x14ac:dyDescent="0.2">
      <c r="A214" s="155" t="s">
        <v>300</v>
      </c>
      <c r="B214" s="156"/>
      <c r="C214" s="156"/>
      <c r="D214" s="157"/>
      <c r="E214" s="142">
        <v>3247500</v>
      </c>
      <c r="F214" s="143"/>
      <c r="G214" s="142">
        <v>3247500</v>
      </c>
      <c r="H214" s="143"/>
      <c r="I214" s="143"/>
      <c r="J214" s="142"/>
      <c r="K214" s="142"/>
      <c r="L214" s="144"/>
    </row>
  </sheetData>
  <autoFilter ref="L1:L11"/>
  <mergeCells count="57">
    <mergeCell ref="A212:D212"/>
    <mergeCell ref="A213:D213"/>
    <mergeCell ref="A214:D214"/>
    <mergeCell ref="A186:D186"/>
    <mergeCell ref="A187:D187"/>
    <mergeCell ref="B188:D188"/>
    <mergeCell ref="A206:D206"/>
    <mergeCell ref="A208:D208"/>
    <mergeCell ref="B209:D209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  <rowBreaks count="1" manualBreakCount="1"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view="pageBreakPreview" zoomScale="85" zoomScaleNormal="100" zoomScaleSheetLayoutView="85" workbookViewId="0">
      <selection activeCell="D110" sqref="D110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97231600</v>
      </c>
      <c r="F5" s="73">
        <f t="shared" si="0"/>
        <v>87500000</v>
      </c>
      <c r="G5" s="73">
        <f t="shared" si="0"/>
        <v>9731600</v>
      </c>
      <c r="H5" s="73">
        <f t="shared" si="0"/>
        <v>607105734</v>
      </c>
      <c r="I5" s="73">
        <f t="shared" si="0"/>
        <v>198575410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E159+E232</f>
        <v>0</v>
      </c>
      <c r="F158" s="23"/>
      <c r="G158" s="23">
        <f>G159+G232</f>
        <v>0</v>
      </c>
      <c r="H158" s="23">
        <f>H159+H232</f>
        <v>11294540</v>
      </c>
      <c r="I158" s="23">
        <f>I159+I232</f>
        <v>0</v>
      </c>
      <c r="J158" s="106">
        <f>J159+J232</f>
        <v>11294540</v>
      </c>
      <c r="K158" s="106">
        <f>K159+K232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E170+E243</f>
        <v>0</v>
      </c>
      <c r="F169" s="23"/>
      <c r="G169" s="23">
        <f>G170+G243</f>
        <v>0</v>
      </c>
      <c r="H169" s="23">
        <f>H170+H243</f>
        <v>2050000</v>
      </c>
      <c r="I169" s="23">
        <f>I170+I243</f>
        <v>0</v>
      </c>
      <c r="J169" s="106">
        <f>J170+J243</f>
        <v>2050000</v>
      </c>
      <c r="K169" s="106">
        <f>K170+K243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E171+E216</f>
        <v>0</v>
      </c>
      <c r="F170" s="7"/>
      <c r="G170" s="7">
        <f>G171+G216</f>
        <v>0</v>
      </c>
      <c r="H170" s="7">
        <f>H171+H216</f>
        <v>2050000</v>
      </c>
      <c r="I170" s="7">
        <f>I171+I216</f>
        <v>0</v>
      </c>
      <c r="J170" s="115">
        <f>J171+J216</f>
        <v>2050000</v>
      </c>
      <c r="K170" s="115">
        <f>K171+K216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hidden="1" x14ac:dyDescent="0.55000000000000004">
      <c r="A173" s="169" t="s">
        <v>78</v>
      </c>
      <c r="B173" s="170"/>
      <c r="C173" s="170"/>
      <c r="D173" s="171"/>
      <c r="E173" s="134">
        <f>E174+E185+E206</f>
        <v>9190000</v>
      </c>
      <c r="F173" s="134"/>
      <c r="G173" s="134">
        <f>G174+G185+G206</f>
        <v>9190000</v>
      </c>
      <c r="H173" s="54">
        <f>H174+H185+H206</f>
        <v>66600400</v>
      </c>
      <c r="I173" s="54">
        <f>I174+I185+I206</f>
        <v>36060400</v>
      </c>
      <c r="J173" s="119">
        <f>J174+J185+J206</f>
        <v>30540000</v>
      </c>
      <c r="K173" s="119">
        <f>K174+K185+K206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hidden="1" x14ac:dyDescent="0.2">
      <c r="A185" s="150" t="s">
        <v>69</v>
      </c>
      <c r="B185" s="151"/>
      <c r="C185" s="151"/>
      <c r="D185" s="151"/>
      <c r="E185" s="50">
        <f t="shared" ref="E185:K187" si="8">E186</f>
        <v>9190000</v>
      </c>
      <c r="F185" s="50"/>
      <c r="G185" s="50">
        <f t="shared" si="8"/>
        <v>9190000</v>
      </c>
      <c r="H185" s="50">
        <f t="shared" si="8"/>
        <v>15500000</v>
      </c>
      <c r="I185" s="50">
        <f t="shared" si="8"/>
        <v>15500000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hidden="1" x14ac:dyDescent="0.2">
      <c r="A186" s="152" t="s">
        <v>70</v>
      </c>
      <c r="B186" s="153"/>
      <c r="C186" s="153"/>
      <c r="D186" s="154"/>
      <c r="E186" s="43">
        <f t="shared" si="8"/>
        <v>9190000</v>
      </c>
      <c r="F186" s="43"/>
      <c r="G186" s="43">
        <f t="shared" si="8"/>
        <v>9190000</v>
      </c>
      <c r="H186" s="43">
        <f t="shared" si="8"/>
        <v>15500000</v>
      </c>
      <c r="I186" s="43">
        <f t="shared" si="8"/>
        <v>15500000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hidden="1" x14ac:dyDescent="0.2">
      <c r="A187" s="145" t="s">
        <v>71</v>
      </c>
      <c r="B187" s="146"/>
      <c r="C187" s="146"/>
      <c r="D187" s="147"/>
      <c r="E187" s="45">
        <f t="shared" si="8"/>
        <v>9190000</v>
      </c>
      <c r="F187" s="45"/>
      <c r="G187" s="45">
        <f t="shared" si="8"/>
        <v>9190000</v>
      </c>
      <c r="H187" s="45">
        <f t="shared" si="8"/>
        <v>15500000</v>
      </c>
      <c r="I187" s="45">
        <f t="shared" si="8"/>
        <v>15500000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hidden="1" x14ac:dyDescent="0.2">
      <c r="A188" s="47"/>
      <c r="B188" s="148" t="s">
        <v>72</v>
      </c>
      <c r="C188" s="148"/>
      <c r="D188" s="149"/>
      <c r="E188" s="48">
        <f>SUM(E189:E205)</f>
        <v>9190000</v>
      </c>
      <c r="F188" s="48"/>
      <c r="G188" s="48">
        <f>SUM(G189:G205)</f>
        <v>9190000</v>
      </c>
      <c r="H188" s="48">
        <f>SUM(H189:H205)</f>
        <v>15500000</v>
      </c>
      <c r="I188" s="48">
        <f>SUM(I189:I205)</f>
        <v>15500000</v>
      </c>
      <c r="J188" s="122">
        <f>SUM(J189:J205)</f>
        <v>0</v>
      </c>
      <c r="K188" s="122">
        <f>SUM(K189:K205)</f>
        <v>0</v>
      </c>
      <c r="L188" s="49"/>
    </row>
    <row r="189" spans="1:12" ht="46.5" hidden="1" x14ac:dyDescent="0.2">
      <c r="A189" s="10"/>
      <c r="B189" s="11"/>
      <c r="C189" s="12">
        <v>1</v>
      </c>
      <c r="D189" s="91" t="s">
        <v>168</v>
      </c>
      <c r="E189" s="140">
        <v>500000</v>
      </c>
      <c r="F189" s="92"/>
      <c r="G189" s="140">
        <f>1000000-500000</f>
        <v>500000</v>
      </c>
      <c r="H189" s="92">
        <v>1000000</v>
      </c>
      <c r="I189" s="92">
        <v>1000000</v>
      </c>
      <c r="J189" s="123"/>
      <c r="K189" s="123"/>
      <c r="L189" s="98" t="s">
        <v>193</v>
      </c>
    </row>
    <row r="190" spans="1:12" ht="46.5" hidden="1" x14ac:dyDescent="0.2">
      <c r="A190" s="16"/>
      <c r="B190" s="17"/>
      <c r="C190" s="18">
        <v>2</v>
      </c>
      <c r="D190" s="94" t="s">
        <v>169</v>
      </c>
      <c r="E190" s="92">
        <v>500000</v>
      </c>
      <c r="F190" s="92"/>
      <c r="G190" s="92">
        <v>500000</v>
      </c>
      <c r="H190" s="92">
        <v>1000000</v>
      </c>
      <c r="I190" s="92">
        <v>1000000</v>
      </c>
      <c r="J190" s="123"/>
      <c r="K190" s="123"/>
      <c r="L190" s="98" t="s">
        <v>194</v>
      </c>
    </row>
    <row r="191" spans="1:12" ht="46.5" hidden="1" x14ac:dyDescent="0.2">
      <c r="A191" s="10"/>
      <c r="B191" s="11"/>
      <c r="C191" s="12">
        <v>3</v>
      </c>
      <c r="D191" s="91" t="s">
        <v>170</v>
      </c>
      <c r="E191" s="92">
        <v>500000</v>
      </c>
      <c r="F191" s="92"/>
      <c r="G191" s="92">
        <v>500000</v>
      </c>
      <c r="H191" s="92">
        <v>1000000</v>
      </c>
      <c r="I191" s="92">
        <v>1000000</v>
      </c>
      <c r="J191" s="123"/>
      <c r="K191" s="123"/>
      <c r="L191" s="98" t="s">
        <v>194</v>
      </c>
    </row>
    <row r="192" spans="1:12" ht="46.5" hidden="1" x14ac:dyDescent="0.2">
      <c r="A192" s="16"/>
      <c r="B192" s="17"/>
      <c r="C192" s="12">
        <v>4</v>
      </c>
      <c r="D192" s="91" t="s">
        <v>174</v>
      </c>
      <c r="E192" s="92">
        <v>500000</v>
      </c>
      <c r="F192" s="92"/>
      <c r="G192" s="92">
        <v>500000</v>
      </c>
      <c r="H192" s="92">
        <v>500000</v>
      </c>
      <c r="I192" s="92">
        <v>500000</v>
      </c>
      <c r="J192" s="123"/>
      <c r="K192" s="123"/>
      <c r="L192" s="98" t="s">
        <v>198</v>
      </c>
    </row>
    <row r="193" spans="1:12" ht="46.5" hidden="1" x14ac:dyDescent="0.2">
      <c r="A193" s="16"/>
      <c r="B193" s="17"/>
      <c r="C193" s="18">
        <v>5</v>
      </c>
      <c r="D193" s="93" t="s">
        <v>173</v>
      </c>
      <c r="E193" s="92">
        <v>500000</v>
      </c>
      <c r="F193" s="92"/>
      <c r="G193" s="92">
        <v>500000</v>
      </c>
      <c r="H193" s="92">
        <v>1000000</v>
      </c>
      <c r="I193" s="92">
        <v>1000000</v>
      </c>
      <c r="J193" s="123"/>
      <c r="K193" s="123"/>
      <c r="L193" s="98" t="s">
        <v>196</v>
      </c>
    </row>
    <row r="194" spans="1:12" ht="46.5" hidden="1" x14ac:dyDescent="0.2">
      <c r="A194" s="16"/>
      <c r="B194" s="17"/>
      <c r="C194" s="12">
        <v>6</v>
      </c>
      <c r="D194" s="93" t="s">
        <v>211</v>
      </c>
      <c r="E194" s="92">
        <v>500000</v>
      </c>
      <c r="F194" s="92"/>
      <c r="G194" s="92">
        <v>500000</v>
      </c>
      <c r="H194" s="92">
        <v>500000</v>
      </c>
      <c r="I194" s="92">
        <v>500000</v>
      </c>
      <c r="J194" s="123"/>
      <c r="K194" s="123"/>
      <c r="L194" s="98" t="s">
        <v>197</v>
      </c>
    </row>
    <row r="195" spans="1:12" ht="46.5" hidden="1" x14ac:dyDescent="0.2">
      <c r="A195" s="10"/>
      <c r="B195" s="11"/>
      <c r="C195" s="12">
        <v>7</v>
      </c>
      <c r="D195" s="91" t="s">
        <v>175</v>
      </c>
      <c r="E195" s="92">
        <v>500000</v>
      </c>
      <c r="F195" s="92"/>
      <c r="G195" s="92">
        <v>500000</v>
      </c>
      <c r="H195" s="92">
        <v>1000000</v>
      </c>
      <c r="I195" s="92">
        <v>1000000</v>
      </c>
      <c r="J195" s="123"/>
      <c r="K195" s="123"/>
      <c r="L195" s="98" t="s">
        <v>191</v>
      </c>
    </row>
    <row r="196" spans="1:12" ht="46.5" hidden="1" x14ac:dyDescent="0.2">
      <c r="A196" s="10"/>
      <c r="B196" s="11"/>
      <c r="C196" s="18">
        <v>8</v>
      </c>
      <c r="D196" s="96" t="s">
        <v>176</v>
      </c>
      <c r="E196" s="92">
        <v>1000000</v>
      </c>
      <c r="F196" s="92"/>
      <c r="G196" s="92">
        <v>1000000</v>
      </c>
      <c r="H196" s="92">
        <v>1000000</v>
      </c>
      <c r="I196" s="92">
        <v>1000000</v>
      </c>
      <c r="J196" s="123"/>
      <c r="K196" s="123"/>
      <c r="L196" s="98" t="s">
        <v>193</v>
      </c>
    </row>
    <row r="197" spans="1:12" ht="46.5" hidden="1" x14ac:dyDescent="0.2">
      <c r="A197" s="10"/>
      <c r="B197" s="11"/>
      <c r="C197" s="12">
        <v>9</v>
      </c>
      <c r="D197" s="97" t="s">
        <v>178</v>
      </c>
      <c r="E197" s="92">
        <v>500000</v>
      </c>
      <c r="F197" s="92"/>
      <c r="G197" s="92">
        <v>500000</v>
      </c>
      <c r="H197" s="92">
        <v>500000</v>
      </c>
      <c r="I197" s="92">
        <v>500000</v>
      </c>
      <c r="J197" s="123"/>
      <c r="K197" s="123"/>
      <c r="L197" s="98" t="s">
        <v>193</v>
      </c>
    </row>
    <row r="198" spans="1:12" ht="46.5" hidden="1" x14ac:dyDescent="0.2">
      <c r="A198" s="10"/>
      <c r="B198" s="11"/>
      <c r="C198" s="12">
        <v>10</v>
      </c>
      <c r="D198" s="95" t="s">
        <v>177</v>
      </c>
      <c r="E198" s="140">
        <v>200000</v>
      </c>
      <c r="F198" s="92"/>
      <c r="G198" s="140">
        <f>300000-100000</f>
        <v>200000</v>
      </c>
      <c r="H198" s="92">
        <v>500000</v>
      </c>
      <c r="I198" s="92">
        <v>500000</v>
      </c>
      <c r="J198" s="123"/>
      <c r="K198" s="123"/>
      <c r="L198" s="98" t="s">
        <v>193</v>
      </c>
    </row>
    <row r="199" spans="1:12" ht="46.5" hidden="1" x14ac:dyDescent="0.2">
      <c r="A199" s="16"/>
      <c r="B199" s="17"/>
      <c r="C199" s="18">
        <v>11</v>
      </c>
      <c r="D199" s="91" t="s">
        <v>179</v>
      </c>
      <c r="E199" s="92">
        <v>1000000</v>
      </c>
      <c r="F199" s="92"/>
      <c r="G199" s="92">
        <v>1000000</v>
      </c>
      <c r="H199" s="92">
        <v>1000000</v>
      </c>
      <c r="I199" s="92">
        <v>1000000</v>
      </c>
      <c r="J199" s="123"/>
      <c r="K199" s="123"/>
      <c r="L199" s="98" t="s">
        <v>199</v>
      </c>
    </row>
    <row r="200" spans="1:12" ht="46.5" hidden="1" x14ac:dyDescent="0.2">
      <c r="A200" s="16"/>
      <c r="B200" s="17"/>
      <c r="C200" s="12">
        <v>12</v>
      </c>
      <c r="D200" s="93" t="s">
        <v>167</v>
      </c>
      <c r="E200" s="140">
        <v>0</v>
      </c>
      <c r="F200" s="92"/>
      <c r="G200" s="140">
        <f>500000-500000</f>
        <v>0</v>
      </c>
      <c r="H200" s="92">
        <v>1000000</v>
      </c>
      <c r="I200" s="92">
        <v>1000000</v>
      </c>
      <c r="J200" s="123"/>
      <c r="K200" s="123"/>
      <c r="L200" s="99" t="s">
        <v>192</v>
      </c>
    </row>
    <row r="201" spans="1:12" ht="46.5" hidden="1" x14ac:dyDescent="0.2">
      <c r="A201" s="10"/>
      <c r="B201" s="11"/>
      <c r="C201" s="12">
        <v>13</v>
      </c>
      <c r="D201" s="91" t="s">
        <v>166</v>
      </c>
      <c r="E201" s="92">
        <v>400000</v>
      </c>
      <c r="F201" s="92"/>
      <c r="G201" s="92">
        <v>400000</v>
      </c>
      <c r="H201" s="92">
        <v>500000</v>
      </c>
      <c r="I201" s="92">
        <v>500000</v>
      </c>
      <c r="J201" s="123"/>
      <c r="K201" s="123"/>
      <c r="L201" s="98" t="s">
        <v>191</v>
      </c>
    </row>
    <row r="202" spans="1:12" ht="46.5" hidden="1" x14ac:dyDescent="0.2">
      <c r="A202" s="16"/>
      <c r="B202" s="17"/>
      <c r="C202" s="18">
        <v>14</v>
      </c>
      <c r="D202" s="91" t="s">
        <v>208</v>
      </c>
      <c r="E202" s="92">
        <v>500000</v>
      </c>
      <c r="F202" s="92"/>
      <c r="G202" s="92">
        <v>500000</v>
      </c>
      <c r="H202" s="92">
        <v>500000</v>
      </c>
      <c r="I202" s="92">
        <v>500000</v>
      </c>
      <c r="J202" s="123"/>
      <c r="K202" s="123"/>
      <c r="L202" s="98" t="s">
        <v>198</v>
      </c>
    </row>
    <row r="203" spans="1:12" ht="93" hidden="1" x14ac:dyDescent="0.2">
      <c r="A203" s="10"/>
      <c r="B203" s="11"/>
      <c r="C203" s="12">
        <v>15</v>
      </c>
      <c r="D203" s="91" t="s">
        <v>209</v>
      </c>
      <c r="E203" s="92">
        <v>500000</v>
      </c>
      <c r="F203" s="92"/>
      <c r="G203" s="92">
        <v>500000</v>
      </c>
      <c r="H203" s="92">
        <v>2000000</v>
      </c>
      <c r="I203" s="92">
        <v>2000000</v>
      </c>
      <c r="J203" s="123"/>
      <c r="K203" s="123"/>
      <c r="L203" s="98" t="s">
        <v>207</v>
      </c>
    </row>
    <row r="204" spans="1:12" ht="46.5" hidden="1" x14ac:dyDescent="0.2">
      <c r="A204" s="16"/>
      <c r="B204" s="17"/>
      <c r="C204" s="12">
        <v>16</v>
      </c>
      <c r="D204" s="93" t="s">
        <v>171</v>
      </c>
      <c r="E204" s="92">
        <v>1000000</v>
      </c>
      <c r="F204" s="92"/>
      <c r="G204" s="92">
        <v>1000000</v>
      </c>
      <c r="H204" s="92">
        <v>1000000</v>
      </c>
      <c r="I204" s="92">
        <v>1000000</v>
      </c>
      <c r="J204" s="123"/>
      <c r="K204" s="123"/>
      <c r="L204" s="98" t="s">
        <v>195</v>
      </c>
    </row>
    <row r="205" spans="1:12" hidden="1" x14ac:dyDescent="0.2">
      <c r="A205" s="10"/>
      <c r="B205" s="11"/>
      <c r="C205" s="18">
        <v>17</v>
      </c>
      <c r="D205" s="91" t="s">
        <v>172</v>
      </c>
      <c r="E205" s="140">
        <v>590000</v>
      </c>
      <c r="F205" s="92"/>
      <c r="G205" s="140">
        <f>1500000-910000</f>
        <v>590000</v>
      </c>
      <c r="H205" s="92">
        <v>1500000</v>
      </c>
      <c r="I205" s="92">
        <v>1500000</v>
      </c>
      <c r="J205" s="123"/>
      <c r="K205" s="123"/>
      <c r="L205" s="98" t="s">
        <v>180</v>
      </c>
    </row>
    <row r="206" spans="1:12" s="1" customFormat="1" hidden="1" x14ac:dyDescent="0.2">
      <c r="A206" s="150" t="s">
        <v>73</v>
      </c>
      <c r="B206" s="151"/>
      <c r="C206" s="151"/>
      <c r="D206" s="151"/>
      <c r="E206" s="50">
        <f t="shared" ref="E206:K208" si="9">E207</f>
        <v>0</v>
      </c>
      <c r="F206" s="50"/>
      <c r="G206" s="50">
        <f t="shared" si="9"/>
        <v>0</v>
      </c>
      <c r="H206" s="50">
        <f t="shared" si="9"/>
        <v>13000000</v>
      </c>
      <c r="I206" s="50">
        <f t="shared" si="9"/>
        <v>9000000</v>
      </c>
      <c r="J206" s="120">
        <f t="shared" si="9"/>
        <v>4000000</v>
      </c>
      <c r="K206" s="120">
        <f t="shared" si="9"/>
        <v>0</v>
      </c>
      <c r="L206" s="51"/>
    </row>
    <row r="207" spans="1:12" s="1" customFormat="1" hidden="1" x14ac:dyDescent="0.2">
      <c r="A207" s="33" t="s">
        <v>74</v>
      </c>
      <c r="B207" s="34"/>
      <c r="C207" s="34"/>
      <c r="D207" s="35"/>
      <c r="E207" s="23">
        <f t="shared" si="9"/>
        <v>0</v>
      </c>
      <c r="F207" s="23"/>
      <c r="G207" s="23">
        <f t="shared" si="9"/>
        <v>0</v>
      </c>
      <c r="H207" s="23">
        <f t="shared" si="9"/>
        <v>13000000</v>
      </c>
      <c r="I207" s="23">
        <f t="shared" si="9"/>
        <v>9000000</v>
      </c>
      <c r="J207" s="106">
        <f t="shared" si="9"/>
        <v>4000000</v>
      </c>
      <c r="K207" s="106">
        <f t="shared" si="9"/>
        <v>0</v>
      </c>
      <c r="L207" s="37"/>
    </row>
    <row r="208" spans="1:12" s="1" customFormat="1" hidden="1" x14ac:dyDescent="0.2">
      <c r="A208" s="145" t="s">
        <v>75</v>
      </c>
      <c r="B208" s="146"/>
      <c r="C208" s="146"/>
      <c r="D208" s="147"/>
      <c r="E208" s="45">
        <f t="shared" si="9"/>
        <v>0</v>
      </c>
      <c r="F208" s="45"/>
      <c r="G208" s="45">
        <f t="shared" si="9"/>
        <v>0</v>
      </c>
      <c r="H208" s="45">
        <f t="shared" si="9"/>
        <v>13000000</v>
      </c>
      <c r="I208" s="45">
        <f t="shared" si="9"/>
        <v>9000000</v>
      </c>
      <c r="J208" s="121">
        <f t="shared" si="9"/>
        <v>4000000</v>
      </c>
      <c r="K208" s="121">
        <f t="shared" si="9"/>
        <v>0</v>
      </c>
      <c r="L208" s="46"/>
    </row>
    <row r="209" spans="1:12" s="1" customFormat="1" hidden="1" x14ac:dyDescent="0.2">
      <c r="A209" s="47"/>
      <c r="B209" s="148" t="s">
        <v>76</v>
      </c>
      <c r="C209" s="148"/>
      <c r="D209" s="149"/>
      <c r="E209" s="48">
        <f>SUM(E210:E211)</f>
        <v>0</v>
      </c>
      <c r="F209" s="48"/>
      <c r="G209" s="48">
        <f>SUM(G210:G211)</f>
        <v>0</v>
      </c>
      <c r="H209" s="48">
        <f>SUM(H210:H211)</f>
        <v>13000000</v>
      </c>
      <c r="I209" s="48">
        <f>SUM(I210:I211)</f>
        <v>9000000</v>
      </c>
      <c r="J209" s="122">
        <f>SUM(J210:J211)</f>
        <v>4000000</v>
      </c>
      <c r="K209" s="122">
        <f>SUM(K210:K211)</f>
        <v>0</v>
      </c>
      <c r="L209" s="49"/>
    </row>
    <row r="210" spans="1:12" ht="43.5" hidden="1" x14ac:dyDescent="0.2">
      <c r="A210" s="13"/>
      <c r="B210" s="14"/>
      <c r="C210" s="15">
        <v>1</v>
      </c>
      <c r="D210" s="26" t="s">
        <v>79</v>
      </c>
      <c r="E210" s="25"/>
      <c r="F210" s="25"/>
      <c r="G210" s="25"/>
      <c r="H210" s="25">
        <v>12000000</v>
      </c>
      <c r="I210" s="25">
        <v>8000000</v>
      </c>
      <c r="J210" s="109">
        <v>4000000</v>
      </c>
      <c r="K210" s="109"/>
      <c r="L210" s="40" t="s">
        <v>65</v>
      </c>
    </row>
    <row r="211" spans="1:12" ht="43.5" hidden="1" x14ac:dyDescent="0.2">
      <c r="A211" s="10"/>
      <c r="B211" s="11"/>
      <c r="C211" s="12">
        <v>2</v>
      </c>
      <c r="D211" s="29" t="s">
        <v>80</v>
      </c>
      <c r="E211" s="25"/>
      <c r="F211" s="25"/>
      <c r="G211" s="25"/>
      <c r="H211" s="25">
        <v>1000000</v>
      </c>
      <c r="I211" s="25">
        <v>1000000</v>
      </c>
      <c r="J211" s="109"/>
      <c r="K211" s="109"/>
      <c r="L211" s="40" t="s">
        <v>218</v>
      </c>
    </row>
    <row r="212" spans="1:12" s="5" customFormat="1" ht="24" hidden="1" x14ac:dyDescent="0.2">
      <c r="A212" s="158" t="s">
        <v>257</v>
      </c>
      <c r="B212" s="159"/>
      <c r="C212" s="159"/>
      <c r="D212" s="160"/>
      <c r="E212" s="129">
        <v>8000000</v>
      </c>
      <c r="F212" s="129"/>
      <c r="G212" s="129">
        <v>8000000</v>
      </c>
      <c r="H212" s="129">
        <v>8000000</v>
      </c>
      <c r="I212" s="129">
        <v>8000000</v>
      </c>
      <c r="J212" s="130"/>
      <c r="K212" s="130" t="e">
        <f>K5+K121+K172+#REF!</f>
        <v>#REF!</v>
      </c>
      <c r="L212" s="139"/>
    </row>
    <row r="213" spans="1:12" s="5" customFormat="1" ht="24" hidden="1" x14ac:dyDescent="0.2">
      <c r="A213" s="177" t="s">
        <v>141</v>
      </c>
      <c r="B213" s="178"/>
      <c r="C213" s="178"/>
      <c r="D213" s="179"/>
      <c r="E213" s="136">
        <f>E6+E122+E173+E212</f>
        <v>105231600</v>
      </c>
      <c r="F213" s="136">
        <f>F6+F122+F173+F212</f>
        <v>87500000</v>
      </c>
      <c r="G213" s="136">
        <f>G6+G122+G173+G212</f>
        <v>17731600</v>
      </c>
      <c r="H213" s="136">
        <f>H6+H122+H173+H212</f>
        <v>615105734</v>
      </c>
      <c r="I213" s="136">
        <f>I6+I122+I173+I212</f>
        <v>206575410</v>
      </c>
      <c r="J213" s="137">
        <f>J6+J122+J173</f>
        <v>408530324</v>
      </c>
      <c r="K213" s="137" t="e">
        <f>K6+K122+K173+#REF!</f>
        <v>#REF!</v>
      </c>
      <c r="L213" s="138"/>
    </row>
    <row r="214" spans="1:12" s="5" customFormat="1" ht="24" hidden="1" x14ac:dyDescent="0.2">
      <c r="A214" s="155" t="s">
        <v>300</v>
      </c>
      <c r="B214" s="156"/>
      <c r="C214" s="156"/>
      <c r="D214" s="157"/>
      <c r="E214" s="142">
        <v>3247500</v>
      </c>
      <c r="F214" s="143"/>
      <c r="G214" s="142">
        <v>3247500</v>
      </c>
      <c r="H214" s="143"/>
      <c r="I214" s="143"/>
      <c r="J214" s="142"/>
      <c r="K214" s="142"/>
      <c r="L214" s="144"/>
    </row>
  </sheetData>
  <autoFilter ref="L1:L11"/>
  <mergeCells count="57">
    <mergeCell ref="A212:D212"/>
    <mergeCell ref="A213:D213"/>
    <mergeCell ref="A214:D214"/>
    <mergeCell ref="A186:D186"/>
    <mergeCell ref="A187:D187"/>
    <mergeCell ref="B188:D188"/>
    <mergeCell ref="A206:D206"/>
    <mergeCell ref="A208:D208"/>
    <mergeCell ref="B209:D209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  <rowBreaks count="1" manualBreakCount="1">
    <brk id="1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view="pageBreakPreview" zoomScaleNormal="100" zoomScaleSheetLayoutView="100" workbookViewId="0">
      <selection activeCell="A187" sqref="A187:D187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90241600</v>
      </c>
      <c r="F5" s="73">
        <f t="shared" si="0"/>
        <v>87500000</v>
      </c>
      <c r="G5" s="73">
        <f t="shared" si="0"/>
        <v>2741600</v>
      </c>
      <c r="H5" s="73">
        <f t="shared" si="0"/>
        <v>602105734</v>
      </c>
      <c r="I5" s="73">
        <f t="shared" si="0"/>
        <v>193575410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E159+E226</f>
        <v>0</v>
      </c>
      <c r="F158" s="23"/>
      <c r="G158" s="23">
        <f>G159+G226</f>
        <v>0</v>
      </c>
      <c r="H158" s="23">
        <f>H159+H226</f>
        <v>11294540</v>
      </c>
      <c r="I158" s="23">
        <f>I159+I226</f>
        <v>0</v>
      </c>
      <c r="J158" s="106">
        <f>J159+J226</f>
        <v>11294540</v>
      </c>
      <c r="K158" s="106">
        <f>K159+K226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E170+E237</f>
        <v>0</v>
      </c>
      <c r="F169" s="23"/>
      <c r="G169" s="23">
        <f>G170+G237</f>
        <v>0</v>
      </c>
      <c r="H169" s="23">
        <f>H170+H237</f>
        <v>2050000</v>
      </c>
      <c r="I169" s="23">
        <f>I170+I237</f>
        <v>0</v>
      </c>
      <c r="J169" s="106">
        <f>J170+J237</f>
        <v>2050000</v>
      </c>
      <c r="K169" s="106">
        <f>K170+K237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E171+E210</f>
        <v>0</v>
      </c>
      <c r="F170" s="7"/>
      <c r="G170" s="7">
        <f>G171+G210</f>
        <v>0</v>
      </c>
      <c r="H170" s="7">
        <f>H171+H210</f>
        <v>2050000</v>
      </c>
      <c r="I170" s="7">
        <f>I171+I210</f>
        <v>0</v>
      </c>
      <c r="J170" s="115">
        <f>J171+J210</f>
        <v>2050000</v>
      </c>
      <c r="K170" s="115">
        <f>K171+K210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E174+E185+E200</f>
        <v>2200000</v>
      </c>
      <c r="F173" s="134"/>
      <c r="G173" s="134">
        <f>G174+G185+G200</f>
        <v>2200000</v>
      </c>
      <c r="H173" s="54">
        <f>H174+H185+H200</f>
        <v>61600400</v>
      </c>
      <c r="I173" s="54">
        <f>I174+I185+I200</f>
        <v>31060400</v>
      </c>
      <c r="J173" s="119">
        <f>J174+J185+J200</f>
        <v>30540000</v>
      </c>
      <c r="K173" s="119">
        <f>K174+K185+K200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2200000</v>
      </c>
      <c r="F185" s="50"/>
      <c r="G185" s="50">
        <f t="shared" si="8"/>
        <v>2200000</v>
      </c>
      <c r="H185" s="50">
        <f t="shared" si="8"/>
        <v>10500000</v>
      </c>
      <c r="I185" s="50">
        <f t="shared" si="8"/>
        <v>10500000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2200000</v>
      </c>
      <c r="F186" s="43"/>
      <c r="G186" s="43">
        <f t="shared" si="8"/>
        <v>2200000</v>
      </c>
      <c r="H186" s="43">
        <f t="shared" si="8"/>
        <v>10500000</v>
      </c>
      <c r="I186" s="43">
        <f t="shared" si="8"/>
        <v>10500000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2200000</v>
      </c>
      <c r="F187" s="45"/>
      <c r="G187" s="45">
        <f t="shared" si="8"/>
        <v>2200000</v>
      </c>
      <c r="H187" s="45">
        <f t="shared" si="8"/>
        <v>10500000</v>
      </c>
      <c r="I187" s="45">
        <f t="shared" si="8"/>
        <v>10500000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SUM(E189:E192)</f>
        <v>2200000</v>
      </c>
      <c r="F188" s="48"/>
      <c r="G188" s="48">
        <f>SUM(G189:G192)</f>
        <v>2200000</v>
      </c>
      <c r="H188" s="48">
        <f>SUM(H189:H199)</f>
        <v>10500000</v>
      </c>
      <c r="I188" s="48">
        <f>SUM(I189:I199)</f>
        <v>10500000</v>
      </c>
      <c r="J188" s="122">
        <f>SUM(J189:J199)</f>
        <v>0</v>
      </c>
      <c r="K188" s="122">
        <f>SUM(K189:K199)</f>
        <v>0</v>
      </c>
      <c r="L188" s="49"/>
    </row>
    <row r="189" spans="1:12" ht="46.5" x14ac:dyDescent="0.2">
      <c r="A189" s="10"/>
      <c r="B189" s="11"/>
      <c r="C189" s="12">
        <v>1</v>
      </c>
      <c r="D189" s="91" t="s">
        <v>168</v>
      </c>
      <c r="E189" s="140">
        <v>500000</v>
      </c>
      <c r="F189" s="92"/>
      <c r="G189" s="140">
        <f>1000000-500000</f>
        <v>500000</v>
      </c>
      <c r="H189" s="92">
        <v>1000000</v>
      </c>
      <c r="I189" s="92">
        <v>1000000</v>
      </c>
      <c r="J189" s="123"/>
      <c r="K189" s="123"/>
      <c r="L189" s="98" t="s">
        <v>193</v>
      </c>
    </row>
    <row r="190" spans="1:12" ht="46.5" x14ac:dyDescent="0.2">
      <c r="A190" s="10"/>
      <c r="B190" s="11"/>
      <c r="C190" s="18">
        <v>8</v>
      </c>
      <c r="D190" s="96" t="s">
        <v>176</v>
      </c>
      <c r="E190" s="92">
        <v>1000000</v>
      </c>
      <c r="F190" s="92"/>
      <c r="G190" s="92">
        <v>1000000</v>
      </c>
      <c r="H190" s="92">
        <v>1000000</v>
      </c>
      <c r="I190" s="92">
        <v>1000000</v>
      </c>
      <c r="J190" s="123"/>
      <c r="K190" s="123"/>
      <c r="L190" s="98" t="s">
        <v>193</v>
      </c>
    </row>
    <row r="191" spans="1:12" ht="46.5" x14ac:dyDescent="0.2">
      <c r="A191" s="10"/>
      <c r="B191" s="11"/>
      <c r="C191" s="12">
        <v>9</v>
      </c>
      <c r="D191" s="97" t="s">
        <v>178</v>
      </c>
      <c r="E191" s="92">
        <v>500000</v>
      </c>
      <c r="F191" s="92"/>
      <c r="G191" s="92">
        <v>500000</v>
      </c>
      <c r="H191" s="92">
        <v>500000</v>
      </c>
      <c r="I191" s="92">
        <v>500000</v>
      </c>
      <c r="J191" s="123"/>
      <c r="K191" s="123"/>
      <c r="L191" s="98" t="s">
        <v>193</v>
      </c>
    </row>
    <row r="192" spans="1:12" ht="46.5" x14ac:dyDescent="0.2">
      <c r="A192" s="10"/>
      <c r="B192" s="11"/>
      <c r="C192" s="12">
        <v>10</v>
      </c>
      <c r="D192" s="95" t="s">
        <v>177</v>
      </c>
      <c r="E192" s="140">
        <v>200000</v>
      </c>
      <c r="F192" s="92"/>
      <c r="G192" s="140">
        <f>300000-100000</f>
        <v>200000</v>
      </c>
      <c r="H192" s="92">
        <v>500000</v>
      </c>
      <c r="I192" s="92">
        <v>500000</v>
      </c>
      <c r="J192" s="123"/>
      <c r="K192" s="123"/>
      <c r="L192" s="98" t="s">
        <v>193</v>
      </c>
    </row>
    <row r="193" spans="1:12" ht="46.5" hidden="1" x14ac:dyDescent="0.2">
      <c r="A193" s="16"/>
      <c r="B193" s="17"/>
      <c r="C193" s="18">
        <v>11</v>
      </c>
      <c r="D193" s="91" t="s">
        <v>179</v>
      </c>
      <c r="E193" s="92">
        <v>1000000</v>
      </c>
      <c r="F193" s="92"/>
      <c r="G193" s="92">
        <v>1000000</v>
      </c>
      <c r="H193" s="92">
        <v>1000000</v>
      </c>
      <c r="I193" s="92">
        <v>1000000</v>
      </c>
      <c r="J193" s="123"/>
      <c r="K193" s="123"/>
      <c r="L193" s="98" t="s">
        <v>199</v>
      </c>
    </row>
    <row r="194" spans="1:12" ht="46.5" hidden="1" x14ac:dyDescent="0.2">
      <c r="A194" s="16"/>
      <c r="B194" s="17"/>
      <c r="C194" s="12">
        <v>12</v>
      </c>
      <c r="D194" s="93" t="s">
        <v>167</v>
      </c>
      <c r="E194" s="140">
        <v>0</v>
      </c>
      <c r="F194" s="92"/>
      <c r="G194" s="140">
        <f>500000-500000</f>
        <v>0</v>
      </c>
      <c r="H194" s="92">
        <v>1000000</v>
      </c>
      <c r="I194" s="92">
        <v>1000000</v>
      </c>
      <c r="J194" s="123"/>
      <c r="K194" s="123"/>
      <c r="L194" s="99" t="s">
        <v>192</v>
      </c>
    </row>
    <row r="195" spans="1:12" ht="46.5" hidden="1" x14ac:dyDescent="0.2">
      <c r="A195" s="10"/>
      <c r="B195" s="11"/>
      <c r="C195" s="12">
        <v>13</v>
      </c>
      <c r="D195" s="91" t="s">
        <v>166</v>
      </c>
      <c r="E195" s="92">
        <v>400000</v>
      </c>
      <c r="F195" s="92"/>
      <c r="G195" s="92">
        <v>400000</v>
      </c>
      <c r="H195" s="92">
        <v>500000</v>
      </c>
      <c r="I195" s="92">
        <v>500000</v>
      </c>
      <c r="J195" s="123"/>
      <c r="K195" s="123"/>
      <c r="L195" s="98" t="s">
        <v>191</v>
      </c>
    </row>
    <row r="196" spans="1:12" ht="46.5" hidden="1" x14ac:dyDescent="0.2">
      <c r="A196" s="16"/>
      <c r="B196" s="17"/>
      <c r="C196" s="18">
        <v>14</v>
      </c>
      <c r="D196" s="91" t="s">
        <v>208</v>
      </c>
      <c r="E196" s="92">
        <v>500000</v>
      </c>
      <c r="F196" s="92"/>
      <c r="G196" s="92">
        <v>500000</v>
      </c>
      <c r="H196" s="92">
        <v>500000</v>
      </c>
      <c r="I196" s="92">
        <v>500000</v>
      </c>
      <c r="J196" s="123"/>
      <c r="K196" s="123"/>
      <c r="L196" s="98" t="s">
        <v>198</v>
      </c>
    </row>
    <row r="197" spans="1:12" ht="93" hidden="1" x14ac:dyDescent="0.2">
      <c r="A197" s="10"/>
      <c r="B197" s="11"/>
      <c r="C197" s="12">
        <v>15</v>
      </c>
      <c r="D197" s="91" t="s">
        <v>209</v>
      </c>
      <c r="E197" s="92">
        <v>500000</v>
      </c>
      <c r="F197" s="92"/>
      <c r="G197" s="92">
        <v>500000</v>
      </c>
      <c r="H197" s="92">
        <v>2000000</v>
      </c>
      <c r="I197" s="92">
        <v>2000000</v>
      </c>
      <c r="J197" s="123"/>
      <c r="K197" s="123"/>
      <c r="L197" s="98" t="s">
        <v>207</v>
      </c>
    </row>
    <row r="198" spans="1:12" ht="46.5" hidden="1" x14ac:dyDescent="0.2">
      <c r="A198" s="16"/>
      <c r="B198" s="17"/>
      <c r="C198" s="12">
        <v>16</v>
      </c>
      <c r="D198" s="93" t="s">
        <v>171</v>
      </c>
      <c r="E198" s="92">
        <v>1000000</v>
      </c>
      <c r="F198" s="92"/>
      <c r="G198" s="92">
        <v>1000000</v>
      </c>
      <c r="H198" s="92">
        <v>1000000</v>
      </c>
      <c r="I198" s="92">
        <v>1000000</v>
      </c>
      <c r="J198" s="123"/>
      <c r="K198" s="123"/>
      <c r="L198" s="98" t="s">
        <v>195</v>
      </c>
    </row>
    <row r="199" spans="1:12" hidden="1" x14ac:dyDescent="0.2">
      <c r="A199" s="10"/>
      <c r="B199" s="11"/>
      <c r="C199" s="18">
        <v>17</v>
      </c>
      <c r="D199" s="91" t="s">
        <v>172</v>
      </c>
      <c r="E199" s="140">
        <v>590000</v>
      </c>
      <c r="F199" s="92"/>
      <c r="G199" s="140">
        <f>1500000-910000</f>
        <v>590000</v>
      </c>
      <c r="H199" s="92">
        <v>1500000</v>
      </c>
      <c r="I199" s="92">
        <v>1500000</v>
      </c>
      <c r="J199" s="123"/>
      <c r="K199" s="123"/>
      <c r="L199" s="98" t="s">
        <v>180</v>
      </c>
    </row>
    <row r="200" spans="1:12" s="1" customFormat="1" hidden="1" x14ac:dyDescent="0.2">
      <c r="A200" s="150" t="s">
        <v>73</v>
      </c>
      <c r="B200" s="151"/>
      <c r="C200" s="151"/>
      <c r="D200" s="151"/>
      <c r="E200" s="50">
        <f t="shared" ref="E200:K202" si="9">E201</f>
        <v>0</v>
      </c>
      <c r="F200" s="50"/>
      <c r="G200" s="50">
        <f t="shared" si="9"/>
        <v>0</v>
      </c>
      <c r="H200" s="50">
        <f t="shared" si="9"/>
        <v>13000000</v>
      </c>
      <c r="I200" s="50">
        <f t="shared" si="9"/>
        <v>9000000</v>
      </c>
      <c r="J200" s="120">
        <f t="shared" si="9"/>
        <v>4000000</v>
      </c>
      <c r="K200" s="120">
        <f t="shared" si="9"/>
        <v>0</v>
      </c>
      <c r="L200" s="51"/>
    </row>
    <row r="201" spans="1:12" s="1" customFormat="1" hidden="1" x14ac:dyDescent="0.2">
      <c r="A201" s="33" t="s">
        <v>74</v>
      </c>
      <c r="B201" s="34"/>
      <c r="C201" s="34"/>
      <c r="D201" s="35"/>
      <c r="E201" s="23">
        <f t="shared" si="9"/>
        <v>0</v>
      </c>
      <c r="F201" s="23"/>
      <c r="G201" s="23">
        <f t="shared" si="9"/>
        <v>0</v>
      </c>
      <c r="H201" s="23">
        <f t="shared" si="9"/>
        <v>13000000</v>
      </c>
      <c r="I201" s="23">
        <f t="shared" si="9"/>
        <v>9000000</v>
      </c>
      <c r="J201" s="106">
        <f t="shared" si="9"/>
        <v>4000000</v>
      </c>
      <c r="K201" s="106">
        <f t="shared" si="9"/>
        <v>0</v>
      </c>
      <c r="L201" s="37"/>
    </row>
    <row r="202" spans="1:12" s="1" customFormat="1" hidden="1" x14ac:dyDescent="0.2">
      <c r="A202" s="145" t="s">
        <v>75</v>
      </c>
      <c r="B202" s="146"/>
      <c r="C202" s="146"/>
      <c r="D202" s="147"/>
      <c r="E202" s="45">
        <f t="shared" si="9"/>
        <v>0</v>
      </c>
      <c r="F202" s="45"/>
      <c r="G202" s="45">
        <f t="shared" si="9"/>
        <v>0</v>
      </c>
      <c r="H202" s="45">
        <f t="shared" si="9"/>
        <v>13000000</v>
      </c>
      <c r="I202" s="45">
        <f t="shared" si="9"/>
        <v>9000000</v>
      </c>
      <c r="J202" s="121">
        <f t="shared" si="9"/>
        <v>4000000</v>
      </c>
      <c r="K202" s="121">
        <f t="shared" si="9"/>
        <v>0</v>
      </c>
      <c r="L202" s="46"/>
    </row>
    <row r="203" spans="1:12" s="1" customFormat="1" hidden="1" x14ac:dyDescent="0.2">
      <c r="A203" s="47"/>
      <c r="B203" s="148" t="s">
        <v>76</v>
      </c>
      <c r="C203" s="148"/>
      <c r="D203" s="149"/>
      <c r="E203" s="48">
        <f>SUM(E204:E205)</f>
        <v>0</v>
      </c>
      <c r="F203" s="48"/>
      <c r="G203" s="48">
        <f>SUM(G204:G205)</f>
        <v>0</v>
      </c>
      <c r="H203" s="48">
        <f>SUM(H204:H205)</f>
        <v>13000000</v>
      </c>
      <c r="I203" s="48">
        <f>SUM(I204:I205)</f>
        <v>9000000</v>
      </c>
      <c r="J203" s="122">
        <f>SUM(J204:J205)</f>
        <v>4000000</v>
      </c>
      <c r="K203" s="122">
        <f>SUM(K204:K205)</f>
        <v>0</v>
      </c>
      <c r="L203" s="49"/>
    </row>
    <row r="204" spans="1:12" ht="43.5" hidden="1" x14ac:dyDescent="0.2">
      <c r="A204" s="13"/>
      <c r="B204" s="14"/>
      <c r="C204" s="15">
        <v>1</v>
      </c>
      <c r="D204" s="26" t="s">
        <v>79</v>
      </c>
      <c r="E204" s="25"/>
      <c r="F204" s="25"/>
      <c r="G204" s="25"/>
      <c r="H204" s="25">
        <v>12000000</v>
      </c>
      <c r="I204" s="25">
        <v>8000000</v>
      </c>
      <c r="J204" s="109">
        <v>4000000</v>
      </c>
      <c r="K204" s="109"/>
      <c r="L204" s="40" t="s">
        <v>65</v>
      </c>
    </row>
    <row r="205" spans="1:12" ht="43.5" hidden="1" x14ac:dyDescent="0.2">
      <c r="A205" s="10"/>
      <c r="B205" s="11"/>
      <c r="C205" s="12">
        <v>2</v>
      </c>
      <c r="D205" s="29" t="s">
        <v>80</v>
      </c>
      <c r="E205" s="25"/>
      <c r="F205" s="25"/>
      <c r="G205" s="25"/>
      <c r="H205" s="25">
        <v>1000000</v>
      </c>
      <c r="I205" s="25">
        <v>1000000</v>
      </c>
      <c r="J205" s="109"/>
      <c r="K205" s="109"/>
      <c r="L205" s="40" t="s">
        <v>218</v>
      </c>
    </row>
    <row r="206" spans="1:12" s="5" customFormat="1" ht="24" hidden="1" x14ac:dyDescent="0.2">
      <c r="A206" s="158" t="s">
        <v>257</v>
      </c>
      <c r="B206" s="159"/>
      <c r="C206" s="159"/>
      <c r="D206" s="160"/>
      <c r="E206" s="129">
        <v>8000000</v>
      </c>
      <c r="F206" s="129"/>
      <c r="G206" s="129">
        <v>8000000</v>
      </c>
      <c r="H206" s="129">
        <v>8000000</v>
      </c>
      <c r="I206" s="129">
        <v>8000000</v>
      </c>
      <c r="J206" s="130"/>
      <c r="K206" s="130" t="e">
        <f>K5+K121+K172+#REF!</f>
        <v>#REF!</v>
      </c>
      <c r="L206" s="139"/>
    </row>
    <row r="207" spans="1:12" s="5" customFormat="1" ht="24" hidden="1" x14ac:dyDescent="0.2">
      <c r="A207" s="177" t="s">
        <v>141</v>
      </c>
      <c r="B207" s="178"/>
      <c r="C207" s="178"/>
      <c r="D207" s="179"/>
      <c r="E207" s="136">
        <f>E6+E122+E173+E206</f>
        <v>98241600</v>
      </c>
      <c r="F207" s="136">
        <f>F6+F122+F173+F206</f>
        <v>87500000</v>
      </c>
      <c r="G207" s="136">
        <f>G6+G122+G173+G206</f>
        <v>10741600</v>
      </c>
      <c r="H207" s="136">
        <f>H6+H122+H173+H206</f>
        <v>610105734</v>
      </c>
      <c r="I207" s="136">
        <f>I6+I122+I173+I206</f>
        <v>201575410</v>
      </c>
      <c r="J207" s="137">
        <f>J6+J122+J173</f>
        <v>408530324</v>
      </c>
      <c r="K207" s="137" t="e">
        <f>K6+K122+K173+#REF!</f>
        <v>#REF!</v>
      </c>
      <c r="L207" s="138"/>
    </row>
    <row r="208" spans="1:12" s="5" customFormat="1" ht="24" hidden="1" x14ac:dyDescent="0.2">
      <c r="A208" s="155" t="s">
        <v>300</v>
      </c>
      <c r="B208" s="156"/>
      <c r="C208" s="156"/>
      <c r="D208" s="157"/>
      <c r="E208" s="142">
        <v>3247500</v>
      </c>
      <c r="F208" s="143"/>
      <c r="G208" s="142">
        <v>3247500</v>
      </c>
      <c r="H208" s="143"/>
      <c r="I208" s="143"/>
      <c r="J208" s="142"/>
      <c r="K208" s="142"/>
      <c r="L208" s="144"/>
    </row>
  </sheetData>
  <autoFilter ref="L1:L11"/>
  <mergeCells count="57">
    <mergeCell ref="A206:D206"/>
    <mergeCell ref="A207:D207"/>
    <mergeCell ref="A208:D208"/>
    <mergeCell ref="A186:D186"/>
    <mergeCell ref="A187:D187"/>
    <mergeCell ref="B188:D188"/>
    <mergeCell ref="A200:D200"/>
    <mergeCell ref="A202:D202"/>
    <mergeCell ref="B203:D203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view="pageBreakPreview" zoomScaleNormal="100" zoomScaleSheetLayoutView="100" workbookViewId="0">
      <selection activeCell="D2" sqref="D2:L2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90041600</v>
      </c>
      <c r="F5" s="73">
        <f t="shared" si="0"/>
        <v>87500000</v>
      </c>
      <c r="G5" s="73">
        <f t="shared" si="0"/>
        <v>2541600</v>
      </c>
      <c r="H5" s="73">
        <f t="shared" si="0"/>
        <v>602105734</v>
      </c>
      <c r="I5" s="73">
        <f t="shared" si="0"/>
        <v>193575410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E159+E225</f>
        <v>0</v>
      </c>
      <c r="F158" s="23"/>
      <c r="G158" s="23">
        <f>G159+G225</f>
        <v>0</v>
      </c>
      <c r="H158" s="23">
        <f>H159+H225</f>
        <v>11294540</v>
      </c>
      <c r="I158" s="23">
        <f>I159+I225</f>
        <v>0</v>
      </c>
      <c r="J158" s="106">
        <f>J159+J225</f>
        <v>11294540</v>
      </c>
      <c r="K158" s="106">
        <f>K159+K225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E170+E236</f>
        <v>0</v>
      </c>
      <c r="F169" s="23"/>
      <c r="G169" s="23">
        <f>G170+G236</f>
        <v>0</v>
      </c>
      <c r="H169" s="23">
        <f>H170+H236</f>
        <v>2050000</v>
      </c>
      <c r="I169" s="23">
        <f>I170+I236</f>
        <v>0</v>
      </c>
      <c r="J169" s="106">
        <f>J170+J236</f>
        <v>2050000</v>
      </c>
      <c r="K169" s="106">
        <f>K170+K236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E171+E209</f>
        <v>0</v>
      </c>
      <c r="F170" s="7"/>
      <c r="G170" s="7">
        <f>G171+G209</f>
        <v>0</v>
      </c>
      <c r="H170" s="7">
        <f>H171+H209</f>
        <v>2050000</v>
      </c>
      <c r="I170" s="7">
        <f>I171+I209</f>
        <v>0</v>
      </c>
      <c r="J170" s="115">
        <f>J171+J209</f>
        <v>2050000</v>
      </c>
      <c r="K170" s="115">
        <f>K171+K209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E174+E185+E199</f>
        <v>2000000</v>
      </c>
      <c r="F173" s="134"/>
      <c r="G173" s="134">
        <f>G174+G185+G199</f>
        <v>2000000</v>
      </c>
      <c r="H173" s="54">
        <f>H174+H185+H199</f>
        <v>61600400</v>
      </c>
      <c r="I173" s="54">
        <f>I174+I185+I199</f>
        <v>31060400</v>
      </c>
      <c r="J173" s="119">
        <f>J174+J185+J199</f>
        <v>30540000</v>
      </c>
      <c r="K173" s="119">
        <f>K174+K185+K199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2000000</v>
      </c>
      <c r="F185" s="50"/>
      <c r="G185" s="50">
        <f t="shared" si="8"/>
        <v>2000000</v>
      </c>
      <c r="H185" s="50">
        <f t="shared" si="8"/>
        <v>10500000</v>
      </c>
      <c r="I185" s="50">
        <f t="shared" si="8"/>
        <v>10500000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2000000</v>
      </c>
      <c r="F186" s="43"/>
      <c r="G186" s="43">
        <f t="shared" si="8"/>
        <v>2000000</v>
      </c>
      <c r="H186" s="43">
        <f t="shared" si="8"/>
        <v>10500000</v>
      </c>
      <c r="I186" s="43">
        <f t="shared" si="8"/>
        <v>10500000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2000000</v>
      </c>
      <c r="F187" s="45"/>
      <c r="G187" s="45">
        <f t="shared" si="8"/>
        <v>2000000</v>
      </c>
      <c r="H187" s="45">
        <f t="shared" si="8"/>
        <v>10500000</v>
      </c>
      <c r="I187" s="45">
        <f t="shared" si="8"/>
        <v>10500000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SUM(E190:E192)</f>
        <v>2000000</v>
      </c>
      <c r="F188" s="48"/>
      <c r="G188" s="48">
        <f>SUM(G190:G192)</f>
        <v>2000000</v>
      </c>
      <c r="H188" s="48">
        <f>SUM(H189:H198)</f>
        <v>10500000</v>
      </c>
      <c r="I188" s="48">
        <f>SUM(I189:I198)</f>
        <v>10500000</v>
      </c>
      <c r="J188" s="122">
        <f>SUM(J189:J198)</f>
        <v>0</v>
      </c>
      <c r="K188" s="122">
        <f>SUM(K189:K198)</f>
        <v>0</v>
      </c>
      <c r="L188" s="49"/>
    </row>
    <row r="189" spans="1:12" ht="46.5" hidden="1" x14ac:dyDescent="0.2">
      <c r="A189" s="10"/>
      <c r="B189" s="11"/>
      <c r="C189" s="12">
        <v>1</v>
      </c>
      <c r="D189" s="91" t="s">
        <v>168</v>
      </c>
      <c r="E189" s="140">
        <v>500000</v>
      </c>
      <c r="F189" s="92"/>
      <c r="G189" s="140">
        <f>1000000-500000</f>
        <v>500000</v>
      </c>
      <c r="H189" s="92">
        <v>1000000</v>
      </c>
      <c r="I189" s="92">
        <v>1000000</v>
      </c>
      <c r="J189" s="123"/>
      <c r="K189" s="123"/>
      <c r="L189" s="98" t="s">
        <v>193</v>
      </c>
    </row>
    <row r="190" spans="1:12" ht="46.5" x14ac:dyDescent="0.2">
      <c r="A190" s="16"/>
      <c r="B190" s="17"/>
      <c r="C190" s="18">
        <v>2</v>
      </c>
      <c r="D190" s="94" t="s">
        <v>169</v>
      </c>
      <c r="E190" s="92">
        <v>500000</v>
      </c>
      <c r="F190" s="92"/>
      <c r="G190" s="92">
        <v>500000</v>
      </c>
      <c r="H190" s="92">
        <v>1000000</v>
      </c>
      <c r="I190" s="92">
        <v>1000000</v>
      </c>
      <c r="J190" s="123"/>
      <c r="K190" s="123"/>
      <c r="L190" s="98" t="s">
        <v>194</v>
      </c>
    </row>
    <row r="191" spans="1:12" ht="46.5" x14ac:dyDescent="0.2">
      <c r="A191" s="10"/>
      <c r="B191" s="11"/>
      <c r="C191" s="12">
        <v>3</v>
      </c>
      <c r="D191" s="91" t="s">
        <v>170</v>
      </c>
      <c r="E191" s="92">
        <v>500000</v>
      </c>
      <c r="F191" s="92"/>
      <c r="G191" s="92">
        <v>500000</v>
      </c>
      <c r="H191" s="92">
        <v>1000000</v>
      </c>
      <c r="I191" s="92">
        <v>1000000</v>
      </c>
      <c r="J191" s="123"/>
      <c r="K191" s="123"/>
      <c r="L191" s="98" t="s">
        <v>194</v>
      </c>
    </row>
    <row r="192" spans="1:12" ht="46.5" x14ac:dyDescent="0.2">
      <c r="A192" s="16"/>
      <c r="B192" s="17"/>
      <c r="C192" s="18">
        <v>11</v>
      </c>
      <c r="D192" s="91" t="s">
        <v>179</v>
      </c>
      <c r="E192" s="92">
        <v>1000000</v>
      </c>
      <c r="F192" s="92"/>
      <c r="G192" s="92">
        <v>1000000</v>
      </c>
      <c r="H192" s="92">
        <v>1000000</v>
      </c>
      <c r="I192" s="92">
        <v>1000000</v>
      </c>
      <c r="J192" s="123"/>
      <c r="K192" s="123"/>
      <c r="L192" s="98" t="s">
        <v>199</v>
      </c>
    </row>
    <row r="193" spans="1:12" ht="46.5" hidden="1" x14ac:dyDescent="0.2">
      <c r="A193" s="16"/>
      <c r="B193" s="17"/>
      <c r="C193" s="12">
        <v>12</v>
      </c>
      <c r="D193" s="93" t="s">
        <v>167</v>
      </c>
      <c r="E193" s="140">
        <v>0</v>
      </c>
      <c r="F193" s="92"/>
      <c r="G193" s="140">
        <f>500000-500000</f>
        <v>0</v>
      </c>
      <c r="H193" s="92">
        <v>1000000</v>
      </c>
      <c r="I193" s="92">
        <v>1000000</v>
      </c>
      <c r="J193" s="123"/>
      <c r="K193" s="123"/>
      <c r="L193" s="99" t="s">
        <v>192</v>
      </c>
    </row>
    <row r="194" spans="1:12" ht="46.5" hidden="1" x14ac:dyDescent="0.2">
      <c r="A194" s="10"/>
      <c r="B194" s="11"/>
      <c r="C194" s="12">
        <v>13</v>
      </c>
      <c r="D194" s="91" t="s">
        <v>166</v>
      </c>
      <c r="E194" s="92">
        <v>400000</v>
      </c>
      <c r="F194" s="92"/>
      <c r="G194" s="92">
        <v>400000</v>
      </c>
      <c r="H194" s="92">
        <v>500000</v>
      </c>
      <c r="I194" s="92">
        <v>500000</v>
      </c>
      <c r="J194" s="123"/>
      <c r="K194" s="123"/>
      <c r="L194" s="98" t="s">
        <v>191</v>
      </c>
    </row>
    <row r="195" spans="1:12" ht="46.5" hidden="1" x14ac:dyDescent="0.2">
      <c r="A195" s="16"/>
      <c r="B195" s="17"/>
      <c r="C195" s="18">
        <v>14</v>
      </c>
      <c r="D195" s="91" t="s">
        <v>208</v>
      </c>
      <c r="E195" s="92">
        <v>500000</v>
      </c>
      <c r="F195" s="92"/>
      <c r="G195" s="92">
        <v>500000</v>
      </c>
      <c r="H195" s="92">
        <v>500000</v>
      </c>
      <c r="I195" s="92">
        <v>500000</v>
      </c>
      <c r="J195" s="123"/>
      <c r="K195" s="123"/>
      <c r="L195" s="98" t="s">
        <v>198</v>
      </c>
    </row>
    <row r="196" spans="1:12" ht="93" hidden="1" x14ac:dyDescent="0.2">
      <c r="A196" s="10"/>
      <c r="B196" s="11"/>
      <c r="C196" s="12">
        <v>15</v>
      </c>
      <c r="D196" s="91" t="s">
        <v>209</v>
      </c>
      <c r="E196" s="92">
        <v>500000</v>
      </c>
      <c r="F196" s="92"/>
      <c r="G196" s="92">
        <v>500000</v>
      </c>
      <c r="H196" s="92">
        <v>2000000</v>
      </c>
      <c r="I196" s="92">
        <v>2000000</v>
      </c>
      <c r="J196" s="123"/>
      <c r="K196" s="123"/>
      <c r="L196" s="98" t="s">
        <v>207</v>
      </c>
    </row>
    <row r="197" spans="1:12" ht="46.5" hidden="1" x14ac:dyDescent="0.2">
      <c r="A197" s="16"/>
      <c r="B197" s="17"/>
      <c r="C197" s="12">
        <v>16</v>
      </c>
      <c r="D197" s="93" t="s">
        <v>171</v>
      </c>
      <c r="E197" s="92">
        <v>1000000</v>
      </c>
      <c r="F197" s="92"/>
      <c r="G197" s="92">
        <v>1000000</v>
      </c>
      <c r="H197" s="92">
        <v>1000000</v>
      </c>
      <c r="I197" s="92">
        <v>1000000</v>
      </c>
      <c r="J197" s="123"/>
      <c r="K197" s="123"/>
      <c r="L197" s="98" t="s">
        <v>195</v>
      </c>
    </row>
    <row r="198" spans="1:12" hidden="1" x14ac:dyDescent="0.2">
      <c r="A198" s="10"/>
      <c r="B198" s="11"/>
      <c r="C198" s="18">
        <v>17</v>
      </c>
      <c r="D198" s="91" t="s">
        <v>172</v>
      </c>
      <c r="E198" s="140">
        <v>590000</v>
      </c>
      <c r="F198" s="92"/>
      <c r="G198" s="140">
        <f>1500000-910000</f>
        <v>590000</v>
      </c>
      <c r="H198" s="92">
        <v>1500000</v>
      </c>
      <c r="I198" s="92">
        <v>1500000</v>
      </c>
      <c r="J198" s="123"/>
      <c r="K198" s="123"/>
      <c r="L198" s="98" t="s">
        <v>180</v>
      </c>
    </row>
    <row r="199" spans="1:12" s="1" customFormat="1" hidden="1" x14ac:dyDescent="0.2">
      <c r="A199" s="150" t="s">
        <v>73</v>
      </c>
      <c r="B199" s="151"/>
      <c r="C199" s="151"/>
      <c r="D199" s="151"/>
      <c r="E199" s="50">
        <f t="shared" ref="E199:K201" si="9">E200</f>
        <v>0</v>
      </c>
      <c r="F199" s="50"/>
      <c r="G199" s="50">
        <f t="shared" si="9"/>
        <v>0</v>
      </c>
      <c r="H199" s="50">
        <f t="shared" si="9"/>
        <v>13000000</v>
      </c>
      <c r="I199" s="50">
        <f t="shared" si="9"/>
        <v>9000000</v>
      </c>
      <c r="J199" s="120">
        <f t="shared" si="9"/>
        <v>4000000</v>
      </c>
      <c r="K199" s="120">
        <f t="shared" si="9"/>
        <v>0</v>
      </c>
      <c r="L199" s="51"/>
    </row>
    <row r="200" spans="1:12" s="1" customFormat="1" hidden="1" x14ac:dyDescent="0.2">
      <c r="A200" s="33" t="s">
        <v>74</v>
      </c>
      <c r="B200" s="34"/>
      <c r="C200" s="34"/>
      <c r="D200" s="35"/>
      <c r="E200" s="23">
        <f t="shared" si="9"/>
        <v>0</v>
      </c>
      <c r="F200" s="23"/>
      <c r="G200" s="23">
        <f t="shared" si="9"/>
        <v>0</v>
      </c>
      <c r="H200" s="23">
        <f t="shared" si="9"/>
        <v>13000000</v>
      </c>
      <c r="I200" s="23">
        <f t="shared" si="9"/>
        <v>9000000</v>
      </c>
      <c r="J200" s="106">
        <f t="shared" si="9"/>
        <v>4000000</v>
      </c>
      <c r="K200" s="106">
        <f t="shared" si="9"/>
        <v>0</v>
      </c>
      <c r="L200" s="37"/>
    </row>
    <row r="201" spans="1:12" s="1" customFormat="1" hidden="1" x14ac:dyDescent="0.2">
      <c r="A201" s="145" t="s">
        <v>75</v>
      </c>
      <c r="B201" s="146"/>
      <c r="C201" s="146"/>
      <c r="D201" s="147"/>
      <c r="E201" s="45">
        <f t="shared" si="9"/>
        <v>0</v>
      </c>
      <c r="F201" s="45"/>
      <c r="G201" s="45">
        <f t="shared" si="9"/>
        <v>0</v>
      </c>
      <c r="H201" s="45">
        <f t="shared" si="9"/>
        <v>13000000</v>
      </c>
      <c r="I201" s="45">
        <f t="shared" si="9"/>
        <v>9000000</v>
      </c>
      <c r="J201" s="121">
        <f t="shared" si="9"/>
        <v>4000000</v>
      </c>
      <c r="K201" s="121">
        <f t="shared" si="9"/>
        <v>0</v>
      </c>
      <c r="L201" s="46"/>
    </row>
    <row r="202" spans="1:12" s="1" customFormat="1" hidden="1" x14ac:dyDescent="0.2">
      <c r="A202" s="47"/>
      <c r="B202" s="148" t="s">
        <v>76</v>
      </c>
      <c r="C202" s="148"/>
      <c r="D202" s="149"/>
      <c r="E202" s="48">
        <f>SUM(E203:E204)</f>
        <v>0</v>
      </c>
      <c r="F202" s="48"/>
      <c r="G202" s="48">
        <f>SUM(G203:G204)</f>
        <v>0</v>
      </c>
      <c r="H202" s="48">
        <f>SUM(H203:H204)</f>
        <v>13000000</v>
      </c>
      <c r="I202" s="48">
        <f>SUM(I203:I204)</f>
        <v>9000000</v>
      </c>
      <c r="J202" s="122">
        <f>SUM(J203:J204)</f>
        <v>4000000</v>
      </c>
      <c r="K202" s="122">
        <f>SUM(K203:K204)</f>
        <v>0</v>
      </c>
      <c r="L202" s="49"/>
    </row>
    <row r="203" spans="1:12" ht="43.5" hidden="1" x14ac:dyDescent="0.2">
      <c r="A203" s="13"/>
      <c r="B203" s="14"/>
      <c r="C203" s="15">
        <v>1</v>
      </c>
      <c r="D203" s="26" t="s">
        <v>79</v>
      </c>
      <c r="E203" s="25"/>
      <c r="F203" s="25"/>
      <c r="G203" s="25"/>
      <c r="H203" s="25">
        <v>12000000</v>
      </c>
      <c r="I203" s="25">
        <v>8000000</v>
      </c>
      <c r="J203" s="109">
        <v>4000000</v>
      </c>
      <c r="K203" s="109"/>
      <c r="L203" s="40" t="s">
        <v>65</v>
      </c>
    </row>
    <row r="204" spans="1:12" ht="43.5" hidden="1" x14ac:dyDescent="0.2">
      <c r="A204" s="10"/>
      <c r="B204" s="11"/>
      <c r="C204" s="12">
        <v>2</v>
      </c>
      <c r="D204" s="29" t="s">
        <v>80</v>
      </c>
      <c r="E204" s="25"/>
      <c r="F204" s="25"/>
      <c r="G204" s="25"/>
      <c r="H204" s="25">
        <v>1000000</v>
      </c>
      <c r="I204" s="25">
        <v>1000000</v>
      </c>
      <c r="J204" s="109"/>
      <c r="K204" s="109"/>
      <c r="L204" s="40" t="s">
        <v>218</v>
      </c>
    </row>
    <row r="205" spans="1:12" s="5" customFormat="1" ht="24" hidden="1" x14ac:dyDescent="0.2">
      <c r="A205" s="158" t="s">
        <v>257</v>
      </c>
      <c r="B205" s="159"/>
      <c r="C205" s="159"/>
      <c r="D205" s="160"/>
      <c r="E205" s="129">
        <v>8000000</v>
      </c>
      <c r="F205" s="129"/>
      <c r="G205" s="129">
        <v>8000000</v>
      </c>
      <c r="H205" s="129">
        <v>8000000</v>
      </c>
      <c r="I205" s="129">
        <v>8000000</v>
      </c>
      <c r="J205" s="130"/>
      <c r="K205" s="130" t="e">
        <f>K5+K121+K172+#REF!</f>
        <v>#REF!</v>
      </c>
      <c r="L205" s="139"/>
    </row>
    <row r="206" spans="1:12" s="5" customFormat="1" ht="24" hidden="1" x14ac:dyDescent="0.2">
      <c r="A206" s="177" t="s">
        <v>141</v>
      </c>
      <c r="B206" s="178"/>
      <c r="C206" s="178"/>
      <c r="D206" s="179"/>
      <c r="E206" s="136">
        <f>E6+E122+E173+E205</f>
        <v>98041600</v>
      </c>
      <c r="F206" s="136">
        <f>F6+F122+F173+F205</f>
        <v>87500000</v>
      </c>
      <c r="G206" s="136">
        <f>G6+G122+G173+G205</f>
        <v>10541600</v>
      </c>
      <c r="H206" s="136">
        <f>H6+H122+H173+H205</f>
        <v>610105734</v>
      </c>
      <c r="I206" s="136">
        <f>I6+I122+I173+I205</f>
        <v>201575410</v>
      </c>
      <c r="J206" s="137">
        <f>J6+J122+J173</f>
        <v>408530324</v>
      </c>
      <c r="K206" s="137" t="e">
        <f>K6+K122+K173+#REF!</f>
        <v>#REF!</v>
      </c>
      <c r="L206" s="138"/>
    </row>
    <row r="207" spans="1:12" s="5" customFormat="1" ht="24" hidden="1" x14ac:dyDescent="0.2">
      <c r="A207" s="155" t="s">
        <v>300</v>
      </c>
      <c r="B207" s="156"/>
      <c r="C207" s="156"/>
      <c r="D207" s="157"/>
      <c r="E207" s="142">
        <v>3247500</v>
      </c>
      <c r="F207" s="143"/>
      <c r="G207" s="142">
        <v>3247500</v>
      </c>
      <c r="H207" s="143"/>
      <c r="I207" s="143"/>
      <c r="J207" s="142"/>
      <c r="K207" s="142"/>
      <c r="L207" s="144"/>
    </row>
  </sheetData>
  <autoFilter ref="L1:L11"/>
  <mergeCells count="57">
    <mergeCell ref="A205:D205"/>
    <mergeCell ref="A206:D206"/>
    <mergeCell ref="A207:D207"/>
    <mergeCell ref="A186:D186"/>
    <mergeCell ref="A187:D187"/>
    <mergeCell ref="B188:D188"/>
    <mergeCell ref="A199:D199"/>
    <mergeCell ref="A201:D201"/>
    <mergeCell ref="B202:D202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view="pageBreakPreview" topLeftCell="A2" zoomScaleNormal="100" zoomScaleSheetLayoutView="100" workbookViewId="0">
      <selection activeCell="D192" sqref="D192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89041600</v>
      </c>
      <c r="F5" s="73">
        <f t="shared" si="0"/>
        <v>87500000</v>
      </c>
      <c r="G5" s="73">
        <f t="shared" si="0"/>
        <v>1541600</v>
      </c>
      <c r="H5" s="73">
        <f t="shared" si="0"/>
        <v>595605734</v>
      </c>
      <c r="I5" s="73">
        <f t="shared" si="0"/>
        <v>187075410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E159+E220</f>
        <v>0</v>
      </c>
      <c r="F158" s="23"/>
      <c r="G158" s="23">
        <f>G159+G220</f>
        <v>0</v>
      </c>
      <c r="H158" s="23">
        <f>H159+H220</f>
        <v>11294540</v>
      </c>
      <c r="I158" s="23">
        <f>I159+I220</f>
        <v>0</v>
      </c>
      <c r="J158" s="106">
        <f>J159+J220</f>
        <v>11294540</v>
      </c>
      <c r="K158" s="106">
        <f>K159+K220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E170+E231</f>
        <v>0</v>
      </c>
      <c r="F169" s="23"/>
      <c r="G169" s="23">
        <f>G170+G231</f>
        <v>0</v>
      </c>
      <c r="H169" s="23">
        <f>H170+H231</f>
        <v>2050000</v>
      </c>
      <c r="I169" s="23">
        <f>I170+I231</f>
        <v>0</v>
      </c>
      <c r="J169" s="106">
        <f>J170+J231</f>
        <v>2050000</v>
      </c>
      <c r="K169" s="106">
        <f>K170+K231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E171+E204</f>
        <v>0</v>
      </c>
      <c r="F170" s="7"/>
      <c r="G170" s="7">
        <f>G171+G204</f>
        <v>0</v>
      </c>
      <c r="H170" s="7">
        <f>H171+H204</f>
        <v>2050000</v>
      </c>
      <c r="I170" s="7">
        <f>I171+I204</f>
        <v>0</v>
      </c>
      <c r="J170" s="115">
        <f>J171+J204</f>
        <v>2050000</v>
      </c>
      <c r="K170" s="115">
        <f>K171+K204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E174+E185+E194</f>
        <v>1000000</v>
      </c>
      <c r="F173" s="134"/>
      <c r="G173" s="134">
        <f>G174+G185+G194</f>
        <v>1000000</v>
      </c>
      <c r="H173" s="54">
        <f>H174+H185+H194</f>
        <v>55100400</v>
      </c>
      <c r="I173" s="54">
        <f>I174+I185+I194</f>
        <v>24560400</v>
      </c>
      <c r="J173" s="119">
        <f>J174+J185+J194</f>
        <v>30540000</v>
      </c>
      <c r="K173" s="119">
        <f>K174+K185+K194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1000000</v>
      </c>
      <c r="F185" s="50"/>
      <c r="G185" s="50">
        <f t="shared" si="8"/>
        <v>1000000</v>
      </c>
      <c r="H185" s="50">
        <f t="shared" si="8"/>
        <v>4000000</v>
      </c>
      <c r="I185" s="50">
        <f t="shared" si="8"/>
        <v>4000000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1000000</v>
      </c>
      <c r="F186" s="43"/>
      <c r="G186" s="43">
        <f t="shared" si="8"/>
        <v>1000000</v>
      </c>
      <c r="H186" s="43">
        <f t="shared" si="8"/>
        <v>4000000</v>
      </c>
      <c r="I186" s="43">
        <f t="shared" si="8"/>
        <v>4000000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1000000</v>
      </c>
      <c r="F187" s="45"/>
      <c r="G187" s="45">
        <f t="shared" si="8"/>
        <v>1000000</v>
      </c>
      <c r="H187" s="45">
        <f t="shared" si="8"/>
        <v>4000000</v>
      </c>
      <c r="I187" s="45">
        <f t="shared" si="8"/>
        <v>4000000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SUM(E192:E193)</f>
        <v>1000000</v>
      </c>
      <c r="F188" s="48"/>
      <c r="G188" s="48">
        <f>SUM(G192:G193)</f>
        <v>1000000</v>
      </c>
      <c r="H188" s="48">
        <f>SUM(H189:H193)</f>
        <v>4000000</v>
      </c>
      <c r="I188" s="48">
        <f>SUM(I189:I193)</f>
        <v>4000000</v>
      </c>
      <c r="J188" s="122">
        <f>SUM(J189:J193)</f>
        <v>0</v>
      </c>
      <c r="K188" s="122">
        <f>SUM(K189:K193)</f>
        <v>0</v>
      </c>
      <c r="L188" s="49"/>
    </row>
    <row r="189" spans="1:12" ht="46.5" hidden="1" x14ac:dyDescent="0.2">
      <c r="A189" s="10"/>
      <c r="B189" s="11"/>
      <c r="C189" s="12">
        <v>1</v>
      </c>
      <c r="D189" s="91" t="s">
        <v>168</v>
      </c>
      <c r="E189" s="140">
        <v>500000</v>
      </c>
      <c r="F189" s="92"/>
      <c r="G189" s="140">
        <f>1000000-500000</f>
        <v>500000</v>
      </c>
      <c r="H189" s="92">
        <v>1000000</v>
      </c>
      <c r="I189" s="92">
        <v>1000000</v>
      </c>
      <c r="J189" s="123"/>
      <c r="K189" s="123"/>
      <c r="L189" s="98" t="s">
        <v>193</v>
      </c>
    </row>
    <row r="190" spans="1:12" ht="46.5" hidden="1" x14ac:dyDescent="0.2">
      <c r="A190" s="16"/>
      <c r="B190" s="17"/>
      <c r="C190" s="18">
        <v>2</v>
      </c>
      <c r="D190" s="94" t="s">
        <v>169</v>
      </c>
      <c r="E190" s="92">
        <v>500000</v>
      </c>
      <c r="F190" s="92"/>
      <c r="G190" s="92">
        <v>500000</v>
      </c>
      <c r="H190" s="92">
        <v>1000000</v>
      </c>
      <c r="I190" s="92">
        <v>1000000</v>
      </c>
      <c r="J190" s="123"/>
      <c r="K190" s="123"/>
      <c r="L190" s="98" t="s">
        <v>194</v>
      </c>
    </row>
    <row r="191" spans="1:12" ht="46.5" hidden="1" x14ac:dyDescent="0.2">
      <c r="A191" s="10"/>
      <c r="B191" s="11"/>
      <c r="C191" s="12">
        <v>3</v>
      </c>
      <c r="D191" s="91" t="s">
        <v>170</v>
      </c>
      <c r="E191" s="92">
        <v>500000</v>
      </c>
      <c r="F191" s="92"/>
      <c r="G191" s="92">
        <v>500000</v>
      </c>
      <c r="H191" s="92">
        <v>1000000</v>
      </c>
      <c r="I191" s="92">
        <v>1000000</v>
      </c>
      <c r="J191" s="123"/>
      <c r="K191" s="123"/>
      <c r="L191" s="98" t="s">
        <v>194</v>
      </c>
    </row>
    <row r="192" spans="1:12" ht="46.5" x14ac:dyDescent="0.2">
      <c r="A192" s="16"/>
      <c r="B192" s="17"/>
      <c r="C192" s="12">
        <v>4</v>
      </c>
      <c r="D192" s="91" t="s">
        <v>174</v>
      </c>
      <c r="E192" s="92">
        <v>500000</v>
      </c>
      <c r="F192" s="92"/>
      <c r="G192" s="92">
        <v>500000</v>
      </c>
      <c r="H192" s="92">
        <v>500000</v>
      </c>
      <c r="I192" s="92">
        <v>500000</v>
      </c>
      <c r="J192" s="123"/>
      <c r="K192" s="123"/>
      <c r="L192" s="98" t="s">
        <v>198</v>
      </c>
    </row>
    <row r="193" spans="1:12" ht="46.5" x14ac:dyDescent="0.2">
      <c r="A193" s="16"/>
      <c r="B193" s="17"/>
      <c r="C193" s="18">
        <v>14</v>
      </c>
      <c r="D193" s="91" t="s">
        <v>208</v>
      </c>
      <c r="E193" s="92">
        <v>500000</v>
      </c>
      <c r="F193" s="92"/>
      <c r="G193" s="92">
        <v>500000</v>
      </c>
      <c r="H193" s="92">
        <v>500000</v>
      </c>
      <c r="I193" s="92">
        <v>500000</v>
      </c>
      <c r="J193" s="123"/>
      <c r="K193" s="123"/>
      <c r="L193" s="98" t="s">
        <v>198</v>
      </c>
    </row>
    <row r="194" spans="1:12" s="1" customFormat="1" hidden="1" x14ac:dyDescent="0.2">
      <c r="A194" s="150" t="s">
        <v>73</v>
      </c>
      <c r="B194" s="151"/>
      <c r="C194" s="151"/>
      <c r="D194" s="151"/>
      <c r="E194" s="50">
        <f t="shared" ref="E194:K196" si="9">E195</f>
        <v>0</v>
      </c>
      <c r="F194" s="50"/>
      <c r="G194" s="50">
        <f t="shared" si="9"/>
        <v>0</v>
      </c>
      <c r="H194" s="50">
        <f t="shared" si="9"/>
        <v>13000000</v>
      </c>
      <c r="I194" s="50">
        <f t="shared" si="9"/>
        <v>9000000</v>
      </c>
      <c r="J194" s="120">
        <f t="shared" si="9"/>
        <v>4000000</v>
      </c>
      <c r="K194" s="120">
        <f t="shared" si="9"/>
        <v>0</v>
      </c>
      <c r="L194" s="51"/>
    </row>
    <row r="195" spans="1:12" s="1" customFormat="1" hidden="1" x14ac:dyDescent="0.2">
      <c r="A195" s="33" t="s">
        <v>74</v>
      </c>
      <c r="B195" s="34"/>
      <c r="C195" s="34"/>
      <c r="D195" s="35"/>
      <c r="E195" s="23">
        <f t="shared" si="9"/>
        <v>0</v>
      </c>
      <c r="F195" s="23"/>
      <c r="G195" s="23">
        <f t="shared" si="9"/>
        <v>0</v>
      </c>
      <c r="H195" s="23">
        <f t="shared" si="9"/>
        <v>13000000</v>
      </c>
      <c r="I195" s="23">
        <f t="shared" si="9"/>
        <v>9000000</v>
      </c>
      <c r="J195" s="106">
        <f t="shared" si="9"/>
        <v>4000000</v>
      </c>
      <c r="K195" s="106">
        <f t="shared" si="9"/>
        <v>0</v>
      </c>
      <c r="L195" s="37"/>
    </row>
    <row r="196" spans="1:12" s="1" customFormat="1" hidden="1" x14ac:dyDescent="0.2">
      <c r="A196" s="145" t="s">
        <v>75</v>
      </c>
      <c r="B196" s="146"/>
      <c r="C196" s="146"/>
      <c r="D196" s="147"/>
      <c r="E196" s="45">
        <f t="shared" si="9"/>
        <v>0</v>
      </c>
      <c r="F196" s="45"/>
      <c r="G196" s="45">
        <f t="shared" si="9"/>
        <v>0</v>
      </c>
      <c r="H196" s="45">
        <f t="shared" si="9"/>
        <v>13000000</v>
      </c>
      <c r="I196" s="45">
        <f t="shared" si="9"/>
        <v>9000000</v>
      </c>
      <c r="J196" s="121">
        <f t="shared" si="9"/>
        <v>4000000</v>
      </c>
      <c r="K196" s="121">
        <f t="shared" si="9"/>
        <v>0</v>
      </c>
      <c r="L196" s="46"/>
    </row>
    <row r="197" spans="1:12" s="1" customFormat="1" hidden="1" x14ac:dyDescent="0.2">
      <c r="A197" s="47"/>
      <c r="B197" s="148" t="s">
        <v>76</v>
      </c>
      <c r="C197" s="148"/>
      <c r="D197" s="149"/>
      <c r="E197" s="48">
        <f>SUM(E198:E199)</f>
        <v>0</v>
      </c>
      <c r="F197" s="48"/>
      <c r="G197" s="48">
        <f>SUM(G198:G199)</f>
        <v>0</v>
      </c>
      <c r="H197" s="48">
        <f>SUM(H198:H199)</f>
        <v>13000000</v>
      </c>
      <c r="I197" s="48">
        <f>SUM(I198:I199)</f>
        <v>9000000</v>
      </c>
      <c r="J197" s="122">
        <f>SUM(J198:J199)</f>
        <v>4000000</v>
      </c>
      <c r="K197" s="122">
        <f>SUM(K198:K199)</f>
        <v>0</v>
      </c>
      <c r="L197" s="49"/>
    </row>
    <row r="198" spans="1:12" ht="43.5" hidden="1" x14ac:dyDescent="0.2">
      <c r="A198" s="13"/>
      <c r="B198" s="14"/>
      <c r="C198" s="15">
        <v>1</v>
      </c>
      <c r="D198" s="26" t="s">
        <v>79</v>
      </c>
      <c r="E198" s="25"/>
      <c r="F198" s="25"/>
      <c r="G198" s="25"/>
      <c r="H198" s="25">
        <v>12000000</v>
      </c>
      <c r="I198" s="25">
        <v>8000000</v>
      </c>
      <c r="J198" s="109">
        <v>4000000</v>
      </c>
      <c r="K198" s="109"/>
      <c r="L198" s="40" t="s">
        <v>65</v>
      </c>
    </row>
    <row r="199" spans="1:12" ht="43.5" hidden="1" x14ac:dyDescent="0.2">
      <c r="A199" s="10"/>
      <c r="B199" s="11"/>
      <c r="C199" s="12">
        <v>2</v>
      </c>
      <c r="D199" s="29" t="s">
        <v>80</v>
      </c>
      <c r="E199" s="25"/>
      <c r="F199" s="25"/>
      <c r="G199" s="25"/>
      <c r="H199" s="25">
        <v>1000000</v>
      </c>
      <c r="I199" s="25">
        <v>1000000</v>
      </c>
      <c r="J199" s="109"/>
      <c r="K199" s="109"/>
      <c r="L199" s="40" t="s">
        <v>218</v>
      </c>
    </row>
    <row r="200" spans="1:12" s="5" customFormat="1" ht="24" hidden="1" x14ac:dyDescent="0.2">
      <c r="A200" s="158" t="s">
        <v>257</v>
      </c>
      <c r="B200" s="159"/>
      <c r="C200" s="159"/>
      <c r="D200" s="160"/>
      <c r="E200" s="129">
        <v>8000000</v>
      </c>
      <c r="F200" s="129"/>
      <c r="G200" s="129">
        <v>8000000</v>
      </c>
      <c r="H200" s="129">
        <v>8000000</v>
      </c>
      <c r="I200" s="129">
        <v>8000000</v>
      </c>
      <c r="J200" s="130"/>
      <c r="K200" s="130" t="e">
        <f>K5+K121+K172+#REF!</f>
        <v>#REF!</v>
      </c>
      <c r="L200" s="139"/>
    </row>
    <row r="201" spans="1:12" s="5" customFormat="1" ht="24" hidden="1" x14ac:dyDescent="0.2">
      <c r="A201" s="177" t="s">
        <v>141</v>
      </c>
      <c r="B201" s="178"/>
      <c r="C201" s="178"/>
      <c r="D201" s="179"/>
      <c r="E201" s="136">
        <f>E6+E122+E173+E200</f>
        <v>97041600</v>
      </c>
      <c r="F201" s="136">
        <f>F6+F122+F173+F200</f>
        <v>87500000</v>
      </c>
      <c r="G201" s="136">
        <f>G6+G122+G173+G200</f>
        <v>9541600</v>
      </c>
      <c r="H201" s="136">
        <f>H6+H122+H173+H200</f>
        <v>603605734</v>
      </c>
      <c r="I201" s="136">
        <f>I6+I122+I173+I200</f>
        <v>195075410</v>
      </c>
      <c r="J201" s="137">
        <f>J6+J122+J173</f>
        <v>408530324</v>
      </c>
      <c r="K201" s="137" t="e">
        <f>K6+K122+K173+#REF!</f>
        <v>#REF!</v>
      </c>
      <c r="L201" s="138"/>
    </row>
    <row r="202" spans="1:12" s="5" customFormat="1" ht="24" hidden="1" x14ac:dyDescent="0.2">
      <c r="A202" s="155" t="s">
        <v>300</v>
      </c>
      <c r="B202" s="156"/>
      <c r="C202" s="156"/>
      <c r="D202" s="157"/>
      <c r="E202" s="142">
        <v>3247500</v>
      </c>
      <c r="F202" s="143"/>
      <c r="G202" s="142">
        <v>3247500</v>
      </c>
      <c r="H202" s="143"/>
      <c r="I202" s="143"/>
      <c r="J202" s="142"/>
      <c r="K202" s="142"/>
      <c r="L202" s="144"/>
    </row>
  </sheetData>
  <autoFilter ref="L1:L11"/>
  <mergeCells count="57">
    <mergeCell ref="A200:D200"/>
    <mergeCell ref="A201:D201"/>
    <mergeCell ref="A202:D202"/>
    <mergeCell ref="A186:D186"/>
    <mergeCell ref="A187:D187"/>
    <mergeCell ref="B188:D188"/>
    <mergeCell ref="A194:D194"/>
    <mergeCell ref="A196:D196"/>
    <mergeCell ref="B197:D197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view="pageBreakPreview" topLeftCell="A2" zoomScaleNormal="100" zoomScaleSheetLayoutView="100" workbookViewId="0">
      <selection activeCell="A187" sqref="A187:D187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88541600</v>
      </c>
      <c r="F5" s="73">
        <f t="shared" si="0"/>
        <v>87500000</v>
      </c>
      <c r="G5" s="73">
        <f t="shared" si="0"/>
        <v>1041600</v>
      </c>
      <c r="H5" s="73">
        <f t="shared" si="0"/>
        <v>592605734</v>
      </c>
      <c r="I5" s="73">
        <f t="shared" si="0"/>
        <v>184075410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E159+E216</f>
        <v>0</v>
      </c>
      <c r="F158" s="23"/>
      <c r="G158" s="23">
        <f>G159+G216</f>
        <v>0</v>
      </c>
      <c r="H158" s="23">
        <f>H159+H216</f>
        <v>11294540</v>
      </c>
      <c r="I158" s="23">
        <f>I159+I216</f>
        <v>0</v>
      </c>
      <c r="J158" s="106">
        <f>J159+J216</f>
        <v>11294540</v>
      </c>
      <c r="K158" s="106">
        <f>K159+K216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E170+E227</f>
        <v>0</v>
      </c>
      <c r="F169" s="23"/>
      <c r="G169" s="23">
        <f>G170+G227</f>
        <v>0</v>
      </c>
      <c r="H169" s="23">
        <f>H170+H227</f>
        <v>2050000</v>
      </c>
      <c r="I169" s="23">
        <f>I170+I227</f>
        <v>0</v>
      </c>
      <c r="J169" s="106">
        <f>J170+J227</f>
        <v>2050000</v>
      </c>
      <c r="K169" s="106">
        <f>K170+K227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E171+E200</f>
        <v>0</v>
      </c>
      <c r="F170" s="7"/>
      <c r="G170" s="7">
        <f>G171+G200</f>
        <v>0</v>
      </c>
      <c r="H170" s="7">
        <f>H171+H200</f>
        <v>2050000</v>
      </c>
      <c r="I170" s="7">
        <f>I171+I200</f>
        <v>0</v>
      </c>
      <c r="J170" s="115">
        <f>J171+J200</f>
        <v>2050000</v>
      </c>
      <c r="K170" s="115">
        <f>K171+K200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E174+E185+E190</f>
        <v>500000</v>
      </c>
      <c r="F173" s="134"/>
      <c r="G173" s="134">
        <f>G174+G185+G190</f>
        <v>500000</v>
      </c>
      <c r="H173" s="54">
        <f>H174+H185+H190</f>
        <v>52100400</v>
      </c>
      <c r="I173" s="54">
        <f>I174+I185+I190</f>
        <v>21560400</v>
      </c>
      <c r="J173" s="119">
        <f>J174+J185+J190</f>
        <v>30540000</v>
      </c>
      <c r="K173" s="119">
        <f>K174+K185+K190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500000</v>
      </c>
      <c r="F185" s="50"/>
      <c r="G185" s="50">
        <f t="shared" si="8"/>
        <v>500000</v>
      </c>
      <c r="H185" s="50">
        <f t="shared" si="8"/>
        <v>1000000</v>
      </c>
      <c r="I185" s="50">
        <f t="shared" si="8"/>
        <v>1000000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500000</v>
      </c>
      <c r="F186" s="43"/>
      <c r="G186" s="43">
        <f t="shared" si="8"/>
        <v>500000</v>
      </c>
      <c r="H186" s="43">
        <f t="shared" si="8"/>
        <v>1000000</v>
      </c>
      <c r="I186" s="43">
        <f t="shared" si="8"/>
        <v>1000000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500000</v>
      </c>
      <c r="F187" s="45"/>
      <c r="G187" s="45">
        <f t="shared" si="8"/>
        <v>500000</v>
      </c>
      <c r="H187" s="45">
        <f t="shared" si="8"/>
        <v>1000000</v>
      </c>
      <c r="I187" s="45">
        <f t="shared" si="8"/>
        <v>1000000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SUM(E189:E189)</f>
        <v>500000</v>
      </c>
      <c r="F188" s="48"/>
      <c r="G188" s="48">
        <f>SUM(G189:G189)</f>
        <v>500000</v>
      </c>
      <c r="H188" s="48">
        <f>SUM(H189:H189)</f>
        <v>1000000</v>
      </c>
      <c r="I188" s="48">
        <f>SUM(I189:I189)</f>
        <v>1000000</v>
      </c>
      <c r="J188" s="122">
        <f>SUM(J189:J189)</f>
        <v>0</v>
      </c>
      <c r="K188" s="122">
        <f>SUM(K189:K189)</f>
        <v>0</v>
      </c>
      <c r="L188" s="49"/>
    </row>
    <row r="189" spans="1:12" ht="46.5" x14ac:dyDescent="0.2">
      <c r="A189" s="16"/>
      <c r="B189" s="17"/>
      <c r="C189" s="18">
        <v>5</v>
      </c>
      <c r="D189" s="93" t="s">
        <v>173</v>
      </c>
      <c r="E189" s="92">
        <v>500000</v>
      </c>
      <c r="F189" s="92"/>
      <c r="G189" s="92">
        <v>500000</v>
      </c>
      <c r="H189" s="92">
        <v>1000000</v>
      </c>
      <c r="I189" s="92">
        <v>1000000</v>
      </c>
      <c r="J189" s="123"/>
      <c r="K189" s="123"/>
      <c r="L189" s="98" t="s">
        <v>196</v>
      </c>
    </row>
    <row r="190" spans="1:12" s="1" customFormat="1" hidden="1" x14ac:dyDescent="0.2">
      <c r="A190" s="150" t="s">
        <v>73</v>
      </c>
      <c r="B190" s="151"/>
      <c r="C190" s="151"/>
      <c r="D190" s="151"/>
      <c r="E190" s="50">
        <f t="shared" ref="E190:K192" si="9">E191</f>
        <v>0</v>
      </c>
      <c r="F190" s="50"/>
      <c r="G190" s="50">
        <f t="shared" si="9"/>
        <v>0</v>
      </c>
      <c r="H190" s="50">
        <f t="shared" si="9"/>
        <v>13000000</v>
      </c>
      <c r="I190" s="50">
        <f t="shared" si="9"/>
        <v>9000000</v>
      </c>
      <c r="J190" s="120">
        <f t="shared" si="9"/>
        <v>4000000</v>
      </c>
      <c r="K190" s="120">
        <f t="shared" si="9"/>
        <v>0</v>
      </c>
      <c r="L190" s="51"/>
    </row>
    <row r="191" spans="1:12" s="1" customFormat="1" hidden="1" x14ac:dyDescent="0.2">
      <c r="A191" s="33" t="s">
        <v>74</v>
      </c>
      <c r="B191" s="34"/>
      <c r="C191" s="34"/>
      <c r="D191" s="35"/>
      <c r="E191" s="23">
        <f t="shared" si="9"/>
        <v>0</v>
      </c>
      <c r="F191" s="23"/>
      <c r="G191" s="23">
        <f t="shared" si="9"/>
        <v>0</v>
      </c>
      <c r="H191" s="23">
        <f t="shared" si="9"/>
        <v>13000000</v>
      </c>
      <c r="I191" s="23">
        <f t="shared" si="9"/>
        <v>9000000</v>
      </c>
      <c r="J191" s="106">
        <f t="shared" si="9"/>
        <v>4000000</v>
      </c>
      <c r="K191" s="106">
        <f t="shared" si="9"/>
        <v>0</v>
      </c>
      <c r="L191" s="37"/>
    </row>
    <row r="192" spans="1:12" s="1" customFormat="1" hidden="1" x14ac:dyDescent="0.2">
      <c r="A192" s="145" t="s">
        <v>75</v>
      </c>
      <c r="B192" s="146"/>
      <c r="C192" s="146"/>
      <c r="D192" s="147"/>
      <c r="E192" s="45">
        <f t="shared" si="9"/>
        <v>0</v>
      </c>
      <c r="F192" s="45"/>
      <c r="G192" s="45">
        <f t="shared" si="9"/>
        <v>0</v>
      </c>
      <c r="H192" s="45">
        <f t="shared" si="9"/>
        <v>13000000</v>
      </c>
      <c r="I192" s="45">
        <f t="shared" si="9"/>
        <v>9000000</v>
      </c>
      <c r="J192" s="121">
        <f t="shared" si="9"/>
        <v>4000000</v>
      </c>
      <c r="K192" s="121">
        <f t="shared" si="9"/>
        <v>0</v>
      </c>
      <c r="L192" s="46"/>
    </row>
    <row r="193" spans="1:12" s="1" customFormat="1" hidden="1" x14ac:dyDescent="0.2">
      <c r="A193" s="47"/>
      <c r="B193" s="148" t="s">
        <v>76</v>
      </c>
      <c r="C193" s="148"/>
      <c r="D193" s="149"/>
      <c r="E193" s="48">
        <f>SUM(E194:E195)</f>
        <v>0</v>
      </c>
      <c r="F193" s="48"/>
      <c r="G193" s="48">
        <f>SUM(G194:G195)</f>
        <v>0</v>
      </c>
      <c r="H193" s="48">
        <f>SUM(H194:H195)</f>
        <v>13000000</v>
      </c>
      <c r="I193" s="48">
        <f>SUM(I194:I195)</f>
        <v>9000000</v>
      </c>
      <c r="J193" s="122">
        <f>SUM(J194:J195)</f>
        <v>4000000</v>
      </c>
      <c r="K193" s="122">
        <f>SUM(K194:K195)</f>
        <v>0</v>
      </c>
      <c r="L193" s="49"/>
    </row>
    <row r="194" spans="1:12" ht="43.5" hidden="1" x14ac:dyDescent="0.2">
      <c r="A194" s="13"/>
      <c r="B194" s="14"/>
      <c r="C194" s="15">
        <v>1</v>
      </c>
      <c r="D194" s="26" t="s">
        <v>79</v>
      </c>
      <c r="E194" s="25"/>
      <c r="F194" s="25"/>
      <c r="G194" s="25"/>
      <c r="H194" s="25">
        <v>12000000</v>
      </c>
      <c r="I194" s="25">
        <v>8000000</v>
      </c>
      <c r="J194" s="109">
        <v>4000000</v>
      </c>
      <c r="K194" s="109"/>
      <c r="L194" s="40" t="s">
        <v>65</v>
      </c>
    </row>
    <row r="195" spans="1:12" ht="43.5" hidden="1" x14ac:dyDescent="0.2">
      <c r="A195" s="10"/>
      <c r="B195" s="11"/>
      <c r="C195" s="12">
        <v>2</v>
      </c>
      <c r="D195" s="29" t="s">
        <v>80</v>
      </c>
      <c r="E195" s="25"/>
      <c r="F195" s="25"/>
      <c r="G195" s="25"/>
      <c r="H195" s="25">
        <v>1000000</v>
      </c>
      <c r="I195" s="25">
        <v>1000000</v>
      </c>
      <c r="J195" s="109"/>
      <c r="K195" s="109"/>
      <c r="L195" s="40" t="s">
        <v>218</v>
      </c>
    </row>
    <row r="196" spans="1:12" s="5" customFormat="1" ht="24" hidden="1" x14ac:dyDescent="0.2">
      <c r="A196" s="158" t="s">
        <v>257</v>
      </c>
      <c r="B196" s="159"/>
      <c r="C196" s="159"/>
      <c r="D196" s="160"/>
      <c r="E196" s="129">
        <v>8000000</v>
      </c>
      <c r="F196" s="129"/>
      <c r="G196" s="129">
        <v>8000000</v>
      </c>
      <c r="H196" s="129">
        <v>8000000</v>
      </c>
      <c r="I196" s="129">
        <v>8000000</v>
      </c>
      <c r="J196" s="130"/>
      <c r="K196" s="130" t="e">
        <f>K5+K121+K172+#REF!</f>
        <v>#REF!</v>
      </c>
      <c r="L196" s="139"/>
    </row>
    <row r="197" spans="1:12" s="5" customFormat="1" ht="24" hidden="1" x14ac:dyDescent="0.2">
      <c r="A197" s="177" t="s">
        <v>141</v>
      </c>
      <c r="B197" s="178"/>
      <c r="C197" s="178"/>
      <c r="D197" s="179"/>
      <c r="E197" s="136">
        <f>E6+E122+E173+E196</f>
        <v>96541600</v>
      </c>
      <c r="F197" s="136">
        <f>F6+F122+F173+F196</f>
        <v>87500000</v>
      </c>
      <c r="G197" s="136">
        <f>G6+G122+G173+G196</f>
        <v>9041600</v>
      </c>
      <c r="H197" s="136">
        <f>H6+H122+H173+H196</f>
        <v>600605734</v>
      </c>
      <c r="I197" s="136">
        <f>I6+I122+I173+I196</f>
        <v>192075410</v>
      </c>
      <c r="J197" s="137">
        <f>J6+J122+J173</f>
        <v>408530324</v>
      </c>
      <c r="K197" s="137" t="e">
        <f>K6+K122+K173+#REF!</f>
        <v>#REF!</v>
      </c>
      <c r="L197" s="138"/>
    </row>
    <row r="198" spans="1:12" s="5" customFormat="1" ht="24" hidden="1" x14ac:dyDescent="0.2">
      <c r="A198" s="155" t="s">
        <v>300</v>
      </c>
      <c r="B198" s="156"/>
      <c r="C198" s="156"/>
      <c r="D198" s="157"/>
      <c r="E198" s="142">
        <v>3247500</v>
      </c>
      <c r="F198" s="143"/>
      <c r="G198" s="142">
        <v>3247500</v>
      </c>
      <c r="H198" s="143"/>
      <c r="I198" s="143"/>
      <c r="J198" s="142"/>
      <c r="K198" s="142"/>
      <c r="L198" s="144"/>
    </row>
  </sheetData>
  <autoFilter ref="L1:L11"/>
  <mergeCells count="57">
    <mergeCell ref="A196:D196"/>
    <mergeCell ref="A197:D197"/>
    <mergeCell ref="A198:D198"/>
    <mergeCell ref="A186:D186"/>
    <mergeCell ref="A187:D187"/>
    <mergeCell ref="B188:D188"/>
    <mergeCell ref="A190:D190"/>
    <mergeCell ref="A192:D192"/>
    <mergeCell ref="B193:D193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view="pageBreakPreview" zoomScaleNormal="100" zoomScaleSheetLayoutView="100" workbookViewId="0">
      <selection activeCell="B188" sqref="B188:D188"/>
    </sheetView>
  </sheetViews>
  <sheetFormatPr defaultRowHeight="23.25" x14ac:dyDescent="0.2"/>
  <cols>
    <col min="1" max="2" width="1.375" style="2" customWidth="1"/>
    <col min="3" max="3" width="2.625" style="3" bestFit="1" customWidth="1"/>
    <col min="4" max="4" width="67.625" style="4" customWidth="1"/>
    <col min="5" max="5" width="11.875" style="20" bestFit="1" customWidth="1"/>
    <col min="6" max="6" width="11.875" style="20" customWidth="1"/>
    <col min="7" max="7" width="11.875" style="20" bestFit="1" customWidth="1"/>
    <col min="8" max="9" width="11.875" style="20" hidden="1" customWidth="1"/>
    <col min="10" max="11" width="11.875" style="124" hidden="1" customWidth="1"/>
    <col min="12" max="12" width="22.125" style="42" customWidth="1"/>
    <col min="13" max="13" width="8.125" style="2" customWidth="1"/>
    <col min="14" max="16384" width="9" style="2"/>
  </cols>
  <sheetData>
    <row r="1" spans="1:15" x14ac:dyDescent="0.2">
      <c r="A1" s="172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5" x14ac:dyDescent="0.2">
      <c r="D2" s="188" t="s">
        <v>301</v>
      </c>
      <c r="E2" s="188"/>
      <c r="F2" s="188"/>
      <c r="G2" s="188"/>
      <c r="H2" s="188"/>
      <c r="I2" s="188"/>
      <c r="J2" s="188"/>
      <c r="K2" s="188"/>
      <c r="L2" s="188"/>
    </row>
    <row r="3" spans="1:15" s="5" customFormat="1" ht="24" customHeight="1" x14ac:dyDescent="0.2">
      <c r="A3" s="180" t="s">
        <v>40</v>
      </c>
      <c r="B3" s="181"/>
      <c r="C3" s="181"/>
      <c r="D3" s="182"/>
      <c r="E3" s="189" t="s">
        <v>212</v>
      </c>
      <c r="F3" s="190"/>
      <c r="G3" s="190"/>
      <c r="H3" s="190"/>
      <c r="I3" s="190"/>
      <c r="J3" s="191"/>
      <c r="K3" s="126"/>
      <c r="L3" s="186" t="s">
        <v>0</v>
      </c>
    </row>
    <row r="4" spans="1:15" s="5" customFormat="1" ht="24" customHeight="1" x14ac:dyDescent="0.2">
      <c r="A4" s="183"/>
      <c r="B4" s="184"/>
      <c r="C4" s="184"/>
      <c r="D4" s="185"/>
      <c r="E4" s="79" t="s">
        <v>141</v>
      </c>
      <c r="F4" s="79" t="s">
        <v>298</v>
      </c>
      <c r="G4" s="79" t="s">
        <v>299</v>
      </c>
      <c r="H4" s="79" t="s">
        <v>141</v>
      </c>
      <c r="I4" s="79" t="s">
        <v>213</v>
      </c>
      <c r="J4" s="102" t="s">
        <v>214</v>
      </c>
      <c r="K4" s="102" t="s">
        <v>221</v>
      </c>
      <c r="L4" s="187"/>
    </row>
    <row r="5" spans="1:15" s="5" customFormat="1" ht="24" hidden="1" x14ac:dyDescent="0.2">
      <c r="A5" s="177" t="s">
        <v>297</v>
      </c>
      <c r="B5" s="178"/>
      <c r="C5" s="178"/>
      <c r="D5" s="179"/>
      <c r="E5" s="73">
        <f t="shared" ref="E5:K5" si="0">E6+E122+E173</f>
        <v>88541600</v>
      </c>
      <c r="F5" s="73">
        <f t="shared" si="0"/>
        <v>87500000</v>
      </c>
      <c r="G5" s="73">
        <f t="shared" si="0"/>
        <v>1041600</v>
      </c>
      <c r="H5" s="73">
        <f t="shared" si="0"/>
        <v>592105734</v>
      </c>
      <c r="I5" s="73">
        <f t="shared" si="0"/>
        <v>183575410</v>
      </c>
      <c r="J5" s="103">
        <f t="shared" si="0"/>
        <v>408530324</v>
      </c>
      <c r="K5" s="103">
        <f t="shared" si="0"/>
        <v>0</v>
      </c>
      <c r="L5" s="74"/>
    </row>
    <row r="6" spans="1:15" s="5" customFormat="1" hidden="1" x14ac:dyDescent="0.55000000000000004">
      <c r="A6" s="173" t="s">
        <v>86</v>
      </c>
      <c r="B6" s="174"/>
      <c r="C6" s="174"/>
      <c r="D6" s="175"/>
      <c r="E6" s="133">
        <f>E7+E34+E106</f>
        <v>38541600</v>
      </c>
      <c r="F6" s="133">
        <f>F7+F34+F106</f>
        <v>38000000</v>
      </c>
      <c r="G6" s="133">
        <f t="shared" ref="G6" si="1">G7+G34+G106</f>
        <v>541600</v>
      </c>
      <c r="H6" s="57">
        <f>H7+H34+H106</f>
        <v>428558194</v>
      </c>
      <c r="I6" s="57">
        <f>I7+I34+I106</f>
        <v>113015010</v>
      </c>
      <c r="J6" s="104">
        <f>J7+J34+J106</f>
        <v>315543184</v>
      </c>
      <c r="K6" s="104">
        <f>K7+K34+K106</f>
        <v>0</v>
      </c>
      <c r="L6" s="58"/>
      <c r="O6" s="131"/>
    </row>
    <row r="7" spans="1:15" s="1" customFormat="1" hidden="1" x14ac:dyDescent="0.2">
      <c r="A7" s="176" t="s">
        <v>87</v>
      </c>
      <c r="B7" s="176"/>
      <c r="C7" s="176"/>
      <c r="D7" s="176"/>
      <c r="E7" s="59">
        <f>E8</f>
        <v>541600</v>
      </c>
      <c r="F7" s="59"/>
      <c r="G7" s="59">
        <f>G8</f>
        <v>541600</v>
      </c>
      <c r="H7" s="59">
        <f>H8</f>
        <v>16085010</v>
      </c>
      <c r="I7" s="59">
        <f>I8</f>
        <v>14385010</v>
      </c>
      <c r="J7" s="105">
        <f>J8</f>
        <v>1700000</v>
      </c>
      <c r="K7" s="105">
        <f>K8</f>
        <v>0</v>
      </c>
      <c r="L7" s="60"/>
    </row>
    <row r="8" spans="1:15" s="1" customFormat="1" hidden="1" x14ac:dyDescent="0.2">
      <c r="A8" s="30" t="s">
        <v>88</v>
      </c>
      <c r="B8" s="21"/>
      <c r="C8" s="21"/>
      <c r="D8" s="22"/>
      <c r="E8" s="23">
        <f>E9+E23+E28+E31</f>
        <v>541600</v>
      </c>
      <c r="F8" s="23"/>
      <c r="G8" s="23">
        <f>G9+G23+G28+G31</f>
        <v>541600</v>
      </c>
      <c r="H8" s="23">
        <f>H9+H23+H28+H31</f>
        <v>16085010</v>
      </c>
      <c r="I8" s="23">
        <f>I9+I23+I28+I31</f>
        <v>14385010</v>
      </c>
      <c r="J8" s="106">
        <f>J9+J23+J28+J31</f>
        <v>1700000</v>
      </c>
      <c r="K8" s="106">
        <f>K9+K23+K28+K31</f>
        <v>0</v>
      </c>
      <c r="L8" s="37"/>
    </row>
    <row r="9" spans="1:15" s="1" customFormat="1" hidden="1" x14ac:dyDescent="0.2">
      <c r="A9" s="161" t="s">
        <v>89</v>
      </c>
      <c r="B9" s="162"/>
      <c r="C9" s="162"/>
      <c r="D9" s="163"/>
      <c r="E9" s="61">
        <f>E10+E12+E17</f>
        <v>541600</v>
      </c>
      <c r="F9" s="61"/>
      <c r="G9" s="61">
        <f>G10+G12+G17</f>
        <v>541600</v>
      </c>
      <c r="H9" s="61">
        <f>H10+H12+H17</f>
        <v>14169310</v>
      </c>
      <c r="I9" s="61">
        <f>I10+I12+I17</f>
        <v>12469310</v>
      </c>
      <c r="J9" s="107">
        <f>J10+J12+J17</f>
        <v>1700000</v>
      </c>
      <c r="K9" s="107">
        <f>K10+K12+K17</f>
        <v>0</v>
      </c>
      <c r="L9" s="62"/>
    </row>
    <row r="10" spans="1:15" s="1" customFormat="1" hidden="1" x14ac:dyDescent="0.2">
      <c r="A10" s="63"/>
      <c r="B10" s="164" t="s">
        <v>90</v>
      </c>
      <c r="C10" s="164"/>
      <c r="D10" s="165"/>
      <c r="E10" s="64">
        <f>SUM(E11:E11)</f>
        <v>541600</v>
      </c>
      <c r="F10" s="64"/>
      <c r="G10" s="64">
        <f>SUM(G11:G11)</f>
        <v>541600</v>
      </c>
      <c r="H10" s="64">
        <f>SUM(H11:H11)</f>
        <v>2000000</v>
      </c>
      <c r="I10" s="64">
        <f>SUM(I11:I11)</f>
        <v>1000000</v>
      </c>
      <c r="J10" s="108">
        <f>SUM(J11:J11)</f>
        <v>1000000</v>
      </c>
      <c r="K10" s="108">
        <f>SUM(K11:K11)</f>
        <v>0</v>
      </c>
      <c r="L10" s="65"/>
    </row>
    <row r="11" spans="1:15" ht="24" hidden="1" x14ac:dyDescent="0.2">
      <c r="A11" s="10"/>
      <c r="B11" s="11"/>
      <c r="C11" s="12">
        <v>1</v>
      </c>
      <c r="D11" s="29" t="s">
        <v>91</v>
      </c>
      <c r="E11" s="141">
        <v>541600</v>
      </c>
      <c r="F11" s="100"/>
      <c r="G11" s="141">
        <f>1779100-1237500</f>
        <v>541600</v>
      </c>
      <c r="H11" s="25">
        <v>2000000</v>
      </c>
      <c r="I11" s="25">
        <v>1000000</v>
      </c>
      <c r="J11" s="25">
        <v>1000000</v>
      </c>
      <c r="K11" s="25"/>
      <c r="L11" s="40" t="s">
        <v>3</v>
      </c>
    </row>
    <row r="12" spans="1:15" s="1" customFormat="1" hidden="1" x14ac:dyDescent="0.2">
      <c r="A12" s="63"/>
      <c r="B12" s="164" t="s">
        <v>92</v>
      </c>
      <c r="C12" s="164"/>
      <c r="D12" s="165"/>
      <c r="E12" s="64">
        <f>SUM(E13:E16)</f>
        <v>0</v>
      </c>
      <c r="F12" s="64"/>
      <c r="G12" s="64">
        <f>SUM(G13:G16)</f>
        <v>0</v>
      </c>
      <c r="H12" s="64">
        <f>SUM(H13:H16)</f>
        <v>1863310</v>
      </c>
      <c r="I12" s="64">
        <f>SUM(I13:I16)</f>
        <v>1863310</v>
      </c>
      <c r="J12" s="108">
        <f>SUM(J13:J16)</f>
        <v>0</v>
      </c>
      <c r="K12" s="108">
        <f>SUM(K13:K16)</f>
        <v>0</v>
      </c>
      <c r="L12" s="65"/>
    </row>
    <row r="13" spans="1:15" ht="48" hidden="1" x14ac:dyDescent="0.2">
      <c r="A13" s="10"/>
      <c r="B13" s="11"/>
      <c r="C13" s="12">
        <v>1</v>
      </c>
      <c r="D13" s="29" t="s">
        <v>94</v>
      </c>
      <c r="E13" s="25"/>
      <c r="F13" s="25"/>
      <c r="G13" s="25"/>
      <c r="H13" s="25">
        <v>203310</v>
      </c>
      <c r="I13" s="25">
        <v>203310</v>
      </c>
      <c r="J13" s="109"/>
      <c r="K13" s="109"/>
      <c r="L13" s="40" t="s">
        <v>93</v>
      </c>
    </row>
    <row r="14" spans="1:15" ht="43.5" hidden="1" x14ac:dyDescent="0.2">
      <c r="A14" s="10"/>
      <c r="B14" s="11"/>
      <c r="C14" s="12">
        <v>2</v>
      </c>
      <c r="D14" s="29" t="s">
        <v>147</v>
      </c>
      <c r="E14" s="25"/>
      <c r="F14" s="25"/>
      <c r="G14" s="25"/>
      <c r="H14" s="25">
        <v>910000</v>
      </c>
      <c r="I14" s="25">
        <v>910000</v>
      </c>
      <c r="J14" s="109"/>
      <c r="K14" s="109"/>
      <c r="L14" s="40" t="s">
        <v>146</v>
      </c>
    </row>
    <row r="15" spans="1:15" ht="43.5" hidden="1" x14ac:dyDescent="0.2">
      <c r="A15" s="10"/>
      <c r="B15" s="11"/>
      <c r="C15" s="12">
        <v>3</v>
      </c>
      <c r="D15" s="29" t="s">
        <v>151</v>
      </c>
      <c r="E15" s="25"/>
      <c r="F15" s="25"/>
      <c r="G15" s="25"/>
      <c r="H15" s="25">
        <v>150000</v>
      </c>
      <c r="I15" s="25">
        <v>150000</v>
      </c>
      <c r="J15" s="109"/>
      <c r="K15" s="109"/>
      <c r="L15" s="40" t="s">
        <v>149</v>
      </c>
    </row>
    <row r="16" spans="1:15" ht="24" hidden="1" x14ac:dyDescent="0.2">
      <c r="A16" s="10"/>
      <c r="B16" s="11"/>
      <c r="C16" s="12">
        <v>4</v>
      </c>
      <c r="D16" s="29" t="s">
        <v>152</v>
      </c>
      <c r="E16" s="25"/>
      <c r="F16" s="25"/>
      <c r="G16" s="25"/>
      <c r="H16" s="25">
        <v>600000</v>
      </c>
      <c r="I16" s="25">
        <v>600000</v>
      </c>
      <c r="J16" s="109"/>
      <c r="K16" s="109"/>
      <c r="L16" s="40" t="s">
        <v>150</v>
      </c>
    </row>
    <row r="17" spans="1:12" s="1" customFormat="1" hidden="1" x14ac:dyDescent="0.2">
      <c r="A17" s="63"/>
      <c r="B17" s="164" t="s">
        <v>95</v>
      </c>
      <c r="C17" s="164"/>
      <c r="D17" s="165"/>
      <c r="E17" s="64">
        <f>SUM(E18:E22)</f>
        <v>0</v>
      </c>
      <c r="F17" s="64"/>
      <c r="G17" s="64">
        <f>SUM(G18:G22)</f>
        <v>0</v>
      </c>
      <c r="H17" s="64">
        <f>SUM(H18:H22)</f>
        <v>10306000</v>
      </c>
      <c r="I17" s="64">
        <f>SUM(I18:I21)</f>
        <v>9606000</v>
      </c>
      <c r="J17" s="108">
        <f>SUM(J18:J22)</f>
        <v>700000</v>
      </c>
      <c r="K17" s="108">
        <f>SUM(K18:K21)</f>
        <v>0</v>
      </c>
      <c r="L17" s="65"/>
    </row>
    <row r="18" spans="1:12" ht="43.5" hidden="1" x14ac:dyDescent="0.2">
      <c r="A18" s="10"/>
      <c r="B18" s="11"/>
      <c r="C18" s="12">
        <v>1</v>
      </c>
      <c r="D18" s="29" t="s">
        <v>98</v>
      </c>
      <c r="E18" s="100"/>
      <c r="F18" s="100"/>
      <c r="G18" s="100"/>
      <c r="H18" s="100">
        <v>350000</v>
      </c>
      <c r="I18" s="100">
        <v>350000</v>
      </c>
      <c r="J18" s="101"/>
      <c r="K18" s="109"/>
      <c r="L18" s="40" t="s">
        <v>96</v>
      </c>
    </row>
    <row r="19" spans="1:12" ht="43.5" hidden="1" x14ac:dyDescent="0.2">
      <c r="A19" s="10"/>
      <c r="B19" s="11"/>
      <c r="C19" s="12">
        <v>2</v>
      </c>
      <c r="D19" s="29" t="s">
        <v>210</v>
      </c>
      <c r="E19" s="100"/>
      <c r="F19" s="100"/>
      <c r="G19" s="100"/>
      <c r="H19" s="100">
        <v>316000</v>
      </c>
      <c r="I19" s="100">
        <v>316000</v>
      </c>
      <c r="J19" s="101"/>
      <c r="K19" s="109"/>
      <c r="L19" s="40" t="s">
        <v>96</v>
      </c>
    </row>
    <row r="20" spans="1:12" ht="43.5" hidden="1" x14ac:dyDescent="0.2">
      <c r="A20" s="10"/>
      <c r="B20" s="11"/>
      <c r="C20" s="12">
        <v>4</v>
      </c>
      <c r="D20" s="68" t="s">
        <v>220</v>
      </c>
      <c r="E20" s="66"/>
      <c r="F20" s="66"/>
      <c r="G20" s="66"/>
      <c r="H20" s="66">
        <v>5000000</v>
      </c>
      <c r="I20" s="66">
        <v>5000000</v>
      </c>
      <c r="J20" s="110"/>
      <c r="K20" s="110"/>
      <c r="L20" s="67" t="s">
        <v>96</v>
      </c>
    </row>
    <row r="21" spans="1:12" ht="46.5" hidden="1" x14ac:dyDescent="0.2">
      <c r="A21" s="10"/>
      <c r="B21" s="11"/>
      <c r="C21" s="12">
        <v>5</v>
      </c>
      <c r="D21" s="68" t="s">
        <v>99</v>
      </c>
      <c r="E21" s="66"/>
      <c r="F21" s="66"/>
      <c r="G21" s="66"/>
      <c r="H21" s="66">
        <v>3940000</v>
      </c>
      <c r="I21" s="66">
        <v>3940000</v>
      </c>
      <c r="J21" s="110"/>
      <c r="K21" s="110"/>
      <c r="L21" s="67" t="s">
        <v>97</v>
      </c>
    </row>
    <row r="22" spans="1:12" ht="43.5" hidden="1" x14ac:dyDescent="0.2">
      <c r="A22" s="10"/>
      <c r="B22" s="11"/>
      <c r="C22" s="12">
        <v>6</v>
      </c>
      <c r="D22" s="68" t="s">
        <v>134</v>
      </c>
      <c r="E22" s="66"/>
      <c r="F22" s="66"/>
      <c r="G22" s="66"/>
      <c r="H22" s="66">
        <v>700000</v>
      </c>
      <c r="I22" s="66"/>
      <c r="J22" s="66">
        <v>700000</v>
      </c>
      <c r="K22" s="66"/>
      <c r="L22" s="67" t="s">
        <v>96</v>
      </c>
    </row>
    <row r="23" spans="1:12" s="1" customFormat="1" hidden="1" x14ac:dyDescent="0.2">
      <c r="A23" s="161" t="s">
        <v>100</v>
      </c>
      <c r="B23" s="162"/>
      <c r="C23" s="162"/>
      <c r="D23" s="163"/>
      <c r="E23" s="61">
        <f>E24</f>
        <v>0</v>
      </c>
      <c r="F23" s="61"/>
      <c r="G23" s="61">
        <f>G24</f>
        <v>0</v>
      </c>
      <c r="H23" s="61">
        <f>H24</f>
        <v>462100</v>
      </c>
      <c r="I23" s="61">
        <f>I24</f>
        <v>462100</v>
      </c>
      <c r="J23" s="107">
        <f>J24</f>
        <v>0</v>
      </c>
      <c r="K23" s="107">
        <f>K24</f>
        <v>0</v>
      </c>
      <c r="L23" s="62"/>
    </row>
    <row r="24" spans="1:12" s="1" customFormat="1" hidden="1" x14ac:dyDescent="0.2">
      <c r="A24" s="63"/>
      <c r="B24" s="164" t="s">
        <v>101</v>
      </c>
      <c r="C24" s="164"/>
      <c r="D24" s="165"/>
      <c r="E24" s="64">
        <f>SUM(E25:E27)</f>
        <v>0</v>
      </c>
      <c r="F24" s="64"/>
      <c r="G24" s="64">
        <f>SUM(G25:G27)</f>
        <v>0</v>
      </c>
      <c r="H24" s="64">
        <f>SUM(H25:H27)</f>
        <v>462100</v>
      </c>
      <c r="I24" s="64">
        <f>SUM(I25:I27)</f>
        <v>462100</v>
      </c>
      <c r="J24" s="108">
        <f>SUM(J25:J27)</f>
        <v>0</v>
      </c>
      <c r="K24" s="108">
        <f>SUM(K25:K27)</f>
        <v>0</v>
      </c>
      <c r="L24" s="65"/>
    </row>
    <row r="25" spans="1:12" ht="46.5" hidden="1" x14ac:dyDescent="0.2">
      <c r="A25" s="13"/>
      <c r="B25" s="14"/>
      <c r="C25" s="15">
        <v>1</v>
      </c>
      <c r="D25" s="69" t="s">
        <v>102</v>
      </c>
      <c r="E25" s="66"/>
      <c r="F25" s="66"/>
      <c r="G25" s="66"/>
      <c r="H25" s="66">
        <v>100000</v>
      </c>
      <c r="I25" s="66">
        <v>100000</v>
      </c>
      <c r="J25" s="110"/>
      <c r="K25" s="110"/>
      <c r="L25" s="67" t="s">
        <v>3</v>
      </c>
    </row>
    <row r="26" spans="1:12" ht="43.5" hidden="1" x14ac:dyDescent="0.2">
      <c r="A26" s="10"/>
      <c r="B26" s="11"/>
      <c r="C26" s="12">
        <v>2</v>
      </c>
      <c r="D26" s="68" t="s">
        <v>103</v>
      </c>
      <c r="E26" s="66"/>
      <c r="F26" s="66"/>
      <c r="G26" s="66"/>
      <c r="H26" s="66">
        <v>294300</v>
      </c>
      <c r="I26" s="66">
        <v>294300</v>
      </c>
      <c r="J26" s="110"/>
      <c r="K26" s="110"/>
      <c r="L26" s="67" t="s">
        <v>93</v>
      </c>
    </row>
    <row r="27" spans="1:12" hidden="1" x14ac:dyDescent="0.2">
      <c r="A27" s="10"/>
      <c r="B27" s="11"/>
      <c r="C27" s="12">
        <v>3</v>
      </c>
      <c r="D27" s="68" t="s">
        <v>164</v>
      </c>
      <c r="E27" s="66"/>
      <c r="F27" s="66"/>
      <c r="G27" s="66"/>
      <c r="H27" s="66">
        <v>67800</v>
      </c>
      <c r="I27" s="66">
        <v>67800</v>
      </c>
      <c r="J27" s="110"/>
      <c r="K27" s="110"/>
      <c r="L27" s="67" t="s">
        <v>165</v>
      </c>
    </row>
    <row r="28" spans="1:12" s="1" customFormat="1" hidden="1" x14ac:dyDescent="0.2">
      <c r="A28" s="161" t="s">
        <v>104</v>
      </c>
      <c r="B28" s="162"/>
      <c r="C28" s="162"/>
      <c r="D28" s="163"/>
      <c r="E28" s="61">
        <f t="shared" ref="E28:K29" si="2">E29</f>
        <v>0</v>
      </c>
      <c r="F28" s="61"/>
      <c r="G28" s="61">
        <f t="shared" si="2"/>
        <v>0</v>
      </c>
      <c r="H28" s="61">
        <f t="shared" si="2"/>
        <v>453600</v>
      </c>
      <c r="I28" s="61">
        <f t="shared" si="2"/>
        <v>453600</v>
      </c>
      <c r="J28" s="107">
        <f t="shared" si="2"/>
        <v>0</v>
      </c>
      <c r="K28" s="107">
        <f t="shared" si="2"/>
        <v>0</v>
      </c>
      <c r="L28" s="62"/>
    </row>
    <row r="29" spans="1:12" s="1" customFormat="1" hidden="1" x14ac:dyDescent="0.2">
      <c r="A29" s="63"/>
      <c r="B29" s="164" t="s">
        <v>105</v>
      </c>
      <c r="C29" s="164"/>
      <c r="D29" s="165"/>
      <c r="E29" s="64">
        <f t="shared" si="2"/>
        <v>0</v>
      </c>
      <c r="F29" s="64"/>
      <c r="G29" s="64">
        <f t="shared" si="2"/>
        <v>0</v>
      </c>
      <c r="H29" s="64">
        <f t="shared" si="2"/>
        <v>453600</v>
      </c>
      <c r="I29" s="64">
        <f t="shared" si="2"/>
        <v>453600</v>
      </c>
      <c r="J29" s="108">
        <f t="shared" si="2"/>
        <v>0</v>
      </c>
      <c r="K29" s="108">
        <f t="shared" si="2"/>
        <v>0</v>
      </c>
      <c r="L29" s="65"/>
    </row>
    <row r="30" spans="1:12" ht="43.5" hidden="1" x14ac:dyDescent="0.2">
      <c r="A30" s="10"/>
      <c r="B30" s="11"/>
      <c r="C30" s="12">
        <v>2</v>
      </c>
      <c r="D30" s="68" t="s">
        <v>106</v>
      </c>
      <c r="E30" s="66"/>
      <c r="F30" s="66"/>
      <c r="G30" s="66"/>
      <c r="H30" s="66">
        <v>453600</v>
      </c>
      <c r="I30" s="66">
        <v>453600</v>
      </c>
      <c r="J30" s="110"/>
      <c r="K30" s="110"/>
      <c r="L30" s="67" t="s">
        <v>93</v>
      </c>
    </row>
    <row r="31" spans="1:12" s="1" customFormat="1" hidden="1" x14ac:dyDescent="0.2">
      <c r="A31" s="161" t="s">
        <v>107</v>
      </c>
      <c r="B31" s="162"/>
      <c r="C31" s="162"/>
      <c r="D31" s="163"/>
      <c r="E31" s="61">
        <f t="shared" ref="E31:K32" si="3">E32</f>
        <v>0</v>
      </c>
      <c r="F31" s="61"/>
      <c r="G31" s="61">
        <f t="shared" si="3"/>
        <v>0</v>
      </c>
      <c r="H31" s="61">
        <f t="shared" si="3"/>
        <v>1000000</v>
      </c>
      <c r="I31" s="61">
        <f t="shared" si="3"/>
        <v>1000000</v>
      </c>
      <c r="J31" s="107">
        <f t="shared" si="3"/>
        <v>0</v>
      </c>
      <c r="K31" s="107">
        <f t="shared" si="3"/>
        <v>0</v>
      </c>
      <c r="L31" s="62"/>
    </row>
    <row r="32" spans="1:12" s="1" customFormat="1" hidden="1" x14ac:dyDescent="0.2">
      <c r="A32" s="63"/>
      <c r="B32" s="164" t="s">
        <v>108</v>
      </c>
      <c r="C32" s="164"/>
      <c r="D32" s="165"/>
      <c r="E32" s="64">
        <f t="shared" si="3"/>
        <v>0</v>
      </c>
      <c r="F32" s="64"/>
      <c r="G32" s="64">
        <f t="shared" si="3"/>
        <v>0</v>
      </c>
      <c r="H32" s="64">
        <f t="shared" si="3"/>
        <v>1000000</v>
      </c>
      <c r="I32" s="64">
        <f t="shared" si="3"/>
        <v>1000000</v>
      </c>
      <c r="J32" s="108">
        <f t="shared" si="3"/>
        <v>0</v>
      </c>
      <c r="K32" s="108">
        <f t="shared" si="3"/>
        <v>0</v>
      </c>
      <c r="L32" s="65"/>
    </row>
    <row r="33" spans="1:12" ht="48" hidden="1" x14ac:dyDescent="0.2">
      <c r="A33" s="10"/>
      <c r="B33" s="11"/>
      <c r="C33" s="12">
        <v>1</v>
      </c>
      <c r="D33" s="29" t="s">
        <v>109</v>
      </c>
      <c r="E33" s="25"/>
      <c r="F33" s="25"/>
      <c r="G33" s="25"/>
      <c r="H33" s="25">
        <v>1000000</v>
      </c>
      <c r="I33" s="25">
        <v>1000000</v>
      </c>
      <c r="J33" s="109"/>
      <c r="K33" s="109"/>
      <c r="L33" s="40" t="s">
        <v>110</v>
      </c>
    </row>
    <row r="34" spans="1:12" s="1" customFormat="1" hidden="1" x14ac:dyDescent="0.2">
      <c r="A34" s="176" t="s">
        <v>111</v>
      </c>
      <c r="B34" s="176"/>
      <c r="C34" s="176"/>
      <c r="D34" s="176"/>
      <c r="E34" s="59">
        <f t="shared" ref="E34:K35" si="4">E35</f>
        <v>0</v>
      </c>
      <c r="F34" s="59"/>
      <c r="G34" s="59">
        <f t="shared" si="4"/>
        <v>0</v>
      </c>
      <c r="H34" s="59">
        <f t="shared" si="4"/>
        <v>350473184</v>
      </c>
      <c r="I34" s="59">
        <f t="shared" si="4"/>
        <v>58630000</v>
      </c>
      <c r="J34" s="105">
        <f t="shared" si="4"/>
        <v>291843184</v>
      </c>
      <c r="K34" s="105">
        <f t="shared" si="4"/>
        <v>0</v>
      </c>
      <c r="L34" s="60"/>
    </row>
    <row r="35" spans="1:12" s="1" customFormat="1" hidden="1" x14ac:dyDescent="0.2">
      <c r="A35" s="30" t="s">
        <v>112</v>
      </c>
      <c r="B35" s="21"/>
      <c r="C35" s="21"/>
      <c r="D35" s="22"/>
      <c r="E35" s="77">
        <f t="shared" si="4"/>
        <v>0</v>
      </c>
      <c r="F35" s="77"/>
      <c r="G35" s="77">
        <f t="shared" si="4"/>
        <v>0</v>
      </c>
      <c r="H35" s="77">
        <f t="shared" si="4"/>
        <v>350473184</v>
      </c>
      <c r="I35" s="77">
        <f t="shared" si="4"/>
        <v>58630000</v>
      </c>
      <c r="J35" s="111">
        <f t="shared" si="4"/>
        <v>291843184</v>
      </c>
      <c r="K35" s="111">
        <f t="shared" si="4"/>
        <v>0</v>
      </c>
      <c r="L35" s="78"/>
    </row>
    <row r="36" spans="1:12" s="1" customFormat="1" hidden="1" x14ac:dyDescent="0.2">
      <c r="A36" s="161" t="s">
        <v>113</v>
      </c>
      <c r="B36" s="162"/>
      <c r="C36" s="162"/>
      <c r="D36" s="163"/>
      <c r="E36" s="61">
        <f>E37+E103</f>
        <v>0</v>
      </c>
      <c r="F36" s="61"/>
      <c r="G36" s="61">
        <f>G37+G103</f>
        <v>0</v>
      </c>
      <c r="H36" s="61">
        <f>H37+H103</f>
        <v>350473184</v>
      </c>
      <c r="I36" s="61">
        <f>I37+I103</f>
        <v>58630000</v>
      </c>
      <c r="J36" s="107">
        <f>J37+J103</f>
        <v>291843184</v>
      </c>
      <c r="K36" s="107">
        <f>K37+K103</f>
        <v>0</v>
      </c>
      <c r="L36" s="62"/>
    </row>
    <row r="37" spans="1:12" s="1" customFormat="1" hidden="1" x14ac:dyDescent="0.2">
      <c r="A37" s="127"/>
      <c r="B37" s="192" t="s">
        <v>114</v>
      </c>
      <c r="C37" s="192"/>
      <c r="D37" s="193"/>
      <c r="E37" s="64">
        <f>SUM(E38:E102)</f>
        <v>0</v>
      </c>
      <c r="F37" s="64"/>
      <c r="G37" s="64">
        <f>SUM(G38:G102)</f>
        <v>0</v>
      </c>
      <c r="H37" s="64">
        <f>SUM(H38:H102)</f>
        <v>345124184</v>
      </c>
      <c r="I37" s="64">
        <f>SUM(I38:I102)</f>
        <v>58630000</v>
      </c>
      <c r="J37" s="108">
        <f>SUM(J38:J102)</f>
        <v>286494184</v>
      </c>
      <c r="K37" s="108">
        <f>SUM(K43:K102)</f>
        <v>0</v>
      </c>
      <c r="L37" s="65"/>
    </row>
    <row r="38" spans="1:12" ht="65.25" hidden="1" x14ac:dyDescent="0.2">
      <c r="A38" s="10"/>
      <c r="B38" s="11"/>
      <c r="C38" s="12">
        <v>1</v>
      </c>
      <c r="D38" s="68" t="s">
        <v>222</v>
      </c>
      <c r="E38" s="92"/>
      <c r="F38" s="92"/>
      <c r="G38" s="92"/>
      <c r="H38" s="92">
        <v>16500000</v>
      </c>
      <c r="I38" s="92">
        <v>16500000</v>
      </c>
      <c r="J38" s="92"/>
      <c r="K38" s="125"/>
      <c r="L38" s="90" t="s">
        <v>259</v>
      </c>
    </row>
    <row r="39" spans="1:12" ht="65.25" hidden="1" x14ac:dyDescent="0.2">
      <c r="A39" s="10"/>
      <c r="B39" s="11"/>
      <c r="C39" s="18">
        <v>2</v>
      </c>
      <c r="D39" s="68" t="s">
        <v>223</v>
      </c>
      <c r="E39" s="92"/>
      <c r="F39" s="92"/>
      <c r="G39" s="92"/>
      <c r="H39" s="92">
        <v>23200000</v>
      </c>
      <c r="I39" s="92">
        <v>23200000</v>
      </c>
      <c r="J39" s="92"/>
      <c r="K39" s="125"/>
      <c r="L39" s="90" t="s">
        <v>258</v>
      </c>
    </row>
    <row r="40" spans="1:12" ht="65.25" hidden="1" x14ac:dyDescent="0.2">
      <c r="A40" s="10"/>
      <c r="B40" s="11"/>
      <c r="C40" s="18">
        <v>3</v>
      </c>
      <c r="D40" s="68" t="s">
        <v>224</v>
      </c>
      <c r="E40" s="92"/>
      <c r="F40" s="92"/>
      <c r="G40" s="92"/>
      <c r="H40" s="92">
        <v>10000000</v>
      </c>
      <c r="I40" s="92">
        <v>10000000</v>
      </c>
      <c r="J40" s="92"/>
      <c r="K40" s="125"/>
      <c r="L40" s="90" t="s">
        <v>258</v>
      </c>
    </row>
    <row r="41" spans="1:12" ht="65.25" hidden="1" x14ac:dyDescent="0.2">
      <c r="A41" s="10"/>
      <c r="B41" s="11"/>
      <c r="C41" s="12">
        <v>4</v>
      </c>
      <c r="D41" s="68" t="s">
        <v>225</v>
      </c>
      <c r="E41" s="92"/>
      <c r="F41" s="92"/>
      <c r="G41" s="92"/>
      <c r="H41" s="92">
        <v>8930000</v>
      </c>
      <c r="I41" s="92">
        <v>8930000</v>
      </c>
      <c r="J41" s="92"/>
      <c r="K41" s="125"/>
      <c r="L41" s="90" t="s">
        <v>260</v>
      </c>
    </row>
    <row r="42" spans="1:12" ht="65.25" hidden="1" x14ac:dyDescent="0.2">
      <c r="A42" s="16"/>
      <c r="B42" s="17"/>
      <c r="C42" s="12">
        <v>5</v>
      </c>
      <c r="D42" s="71" t="s">
        <v>136</v>
      </c>
      <c r="E42" s="89"/>
      <c r="F42" s="89"/>
      <c r="G42" s="89"/>
      <c r="H42" s="89">
        <v>2000000</v>
      </c>
      <c r="I42" s="89">
        <v>0</v>
      </c>
      <c r="J42" s="89">
        <v>2000000</v>
      </c>
      <c r="K42" s="110"/>
      <c r="L42" s="67" t="s">
        <v>261</v>
      </c>
    </row>
    <row r="43" spans="1:12" ht="46.5" hidden="1" x14ac:dyDescent="0.2">
      <c r="A43" s="10"/>
      <c r="B43" s="11"/>
      <c r="C43" s="12">
        <v>6</v>
      </c>
      <c r="D43" s="75" t="s">
        <v>202</v>
      </c>
      <c r="E43" s="66"/>
      <c r="F43" s="66"/>
      <c r="G43" s="66"/>
      <c r="H43" s="66">
        <v>6000000</v>
      </c>
      <c r="I43" s="89">
        <v>0</v>
      </c>
      <c r="J43" s="66">
        <v>6000000</v>
      </c>
      <c r="K43" s="110"/>
      <c r="L43" s="67" t="s">
        <v>262</v>
      </c>
    </row>
    <row r="44" spans="1:12" ht="65.25" hidden="1" x14ac:dyDescent="0.2">
      <c r="A44" s="19"/>
      <c r="C44" s="18">
        <v>7</v>
      </c>
      <c r="D44" s="4" t="s">
        <v>251</v>
      </c>
      <c r="E44" s="89"/>
      <c r="F44" s="89"/>
      <c r="G44" s="89"/>
      <c r="H44" s="89">
        <v>837000</v>
      </c>
      <c r="I44" s="66"/>
      <c r="J44" s="66">
        <v>837000</v>
      </c>
      <c r="K44" s="66"/>
      <c r="L44" s="67" t="s">
        <v>263</v>
      </c>
    </row>
    <row r="45" spans="1:12" ht="65.25" hidden="1" x14ac:dyDescent="0.2">
      <c r="A45" s="10"/>
      <c r="B45" s="11"/>
      <c r="C45" s="12">
        <v>8</v>
      </c>
      <c r="D45" s="68" t="s">
        <v>115</v>
      </c>
      <c r="E45" s="66"/>
      <c r="F45" s="66"/>
      <c r="G45" s="66"/>
      <c r="H45" s="66">
        <v>3223584</v>
      </c>
      <c r="I45" s="66"/>
      <c r="J45" s="66">
        <v>3223584</v>
      </c>
      <c r="K45" s="110"/>
      <c r="L45" s="67" t="s">
        <v>264</v>
      </c>
    </row>
    <row r="46" spans="1:12" ht="65.25" hidden="1" x14ac:dyDescent="0.2">
      <c r="A46" s="10"/>
      <c r="B46" s="11"/>
      <c r="C46" s="12">
        <v>9</v>
      </c>
      <c r="D46" s="68" t="s">
        <v>137</v>
      </c>
      <c r="E46" s="66"/>
      <c r="F46" s="66"/>
      <c r="G46" s="66"/>
      <c r="H46" s="66">
        <v>7300000</v>
      </c>
      <c r="I46" s="66"/>
      <c r="J46" s="66">
        <v>7300000</v>
      </c>
      <c r="K46" s="110"/>
      <c r="L46" s="67" t="s">
        <v>265</v>
      </c>
    </row>
    <row r="47" spans="1:12" ht="65.25" hidden="1" x14ac:dyDescent="0.2">
      <c r="A47" s="19"/>
      <c r="C47" s="18">
        <v>10</v>
      </c>
      <c r="D47" s="4" t="s">
        <v>157</v>
      </c>
      <c r="E47" s="66"/>
      <c r="F47" s="66"/>
      <c r="G47" s="66"/>
      <c r="H47" s="66">
        <v>10176000</v>
      </c>
      <c r="I47" s="66"/>
      <c r="J47" s="66">
        <v>10176000</v>
      </c>
      <c r="K47" s="110"/>
      <c r="L47" s="67" t="s">
        <v>266</v>
      </c>
    </row>
    <row r="48" spans="1:12" ht="65.25" hidden="1" x14ac:dyDescent="0.2">
      <c r="A48" s="10"/>
      <c r="B48" s="11"/>
      <c r="C48" s="18">
        <v>11</v>
      </c>
      <c r="D48" s="68" t="s">
        <v>135</v>
      </c>
      <c r="E48" s="66"/>
      <c r="F48" s="66"/>
      <c r="G48" s="66"/>
      <c r="H48" s="66">
        <v>2160000</v>
      </c>
      <c r="I48" s="66"/>
      <c r="J48" s="66">
        <v>2160000</v>
      </c>
      <c r="K48" s="110"/>
      <c r="L48" s="67" t="s">
        <v>266</v>
      </c>
    </row>
    <row r="49" spans="1:12" ht="65.25" hidden="1" x14ac:dyDescent="0.2">
      <c r="A49" s="19"/>
      <c r="C49" s="12">
        <v>12</v>
      </c>
      <c r="D49" s="4" t="s">
        <v>158</v>
      </c>
      <c r="E49" s="66"/>
      <c r="F49" s="66"/>
      <c r="G49" s="66"/>
      <c r="H49" s="66">
        <v>1754000</v>
      </c>
      <c r="I49" s="66"/>
      <c r="J49" s="66">
        <v>1754000</v>
      </c>
      <c r="K49" s="66"/>
      <c r="L49" s="67" t="s">
        <v>267</v>
      </c>
    </row>
    <row r="50" spans="1:12" ht="65.25" hidden="1" x14ac:dyDescent="0.2">
      <c r="A50" s="10"/>
      <c r="B50" s="11"/>
      <c r="C50" s="12">
        <v>13</v>
      </c>
      <c r="D50" s="68" t="s">
        <v>204</v>
      </c>
      <c r="E50" s="66"/>
      <c r="F50" s="66"/>
      <c r="G50" s="66"/>
      <c r="H50" s="66">
        <v>2500000</v>
      </c>
      <c r="I50" s="66"/>
      <c r="J50" s="66">
        <v>2500000</v>
      </c>
      <c r="K50" s="110"/>
      <c r="L50" s="67" t="s">
        <v>268</v>
      </c>
    </row>
    <row r="51" spans="1:12" ht="65.25" hidden="1" x14ac:dyDescent="0.2">
      <c r="A51" s="19"/>
      <c r="C51" s="18">
        <v>14</v>
      </c>
      <c r="D51" s="4" t="s">
        <v>159</v>
      </c>
      <c r="E51" s="66"/>
      <c r="F51" s="66"/>
      <c r="G51" s="66"/>
      <c r="H51" s="66">
        <v>2300000</v>
      </c>
      <c r="I51" s="66"/>
      <c r="J51" s="66">
        <v>2300000</v>
      </c>
      <c r="K51" s="66"/>
      <c r="L51" s="67" t="s">
        <v>268</v>
      </c>
    </row>
    <row r="52" spans="1:12" ht="65.25" hidden="1" x14ac:dyDescent="0.2">
      <c r="A52" s="10"/>
      <c r="B52" s="11"/>
      <c r="C52" s="18">
        <v>15</v>
      </c>
      <c r="D52" s="68" t="s">
        <v>203</v>
      </c>
      <c r="E52" s="66"/>
      <c r="F52" s="66"/>
      <c r="G52" s="66"/>
      <c r="H52" s="66">
        <v>1170000</v>
      </c>
      <c r="I52" s="66"/>
      <c r="J52" s="66">
        <v>1170000</v>
      </c>
      <c r="K52" s="66"/>
      <c r="L52" s="67" t="s">
        <v>269</v>
      </c>
    </row>
    <row r="53" spans="1:12" ht="65.25" hidden="1" x14ac:dyDescent="0.2">
      <c r="A53" s="10"/>
      <c r="B53" s="11"/>
      <c r="C53" s="12">
        <v>16</v>
      </c>
      <c r="D53" s="68" t="s">
        <v>201</v>
      </c>
      <c r="E53" s="66"/>
      <c r="F53" s="66"/>
      <c r="G53" s="66"/>
      <c r="H53" s="66">
        <v>1700000</v>
      </c>
      <c r="I53" s="66"/>
      <c r="J53" s="66">
        <v>1700000</v>
      </c>
      <c r="K53" s="66"/>
      <c r="L53" s="67" t="s">
        <v>270</v>
      </c>
    </row>
    <row r="54" spans="1:12" ht="65.25" hidden="1" x14ac:dyDescent="0.2">
      <c r="A54" s="10"/>
      <c r="B54" s="11"/>
      <c r="C54" s="12">
        <v>17</v>
      </c>
      <c r="D54" s="75" t="s">
        <v>153</v>
      </c>
      <c r="E54" s="66"/>
      <c r="F54" s="66"/>
      <c r="G54" s="66"/>
      <c r="H54" s="66">
        <v>500000</v>
      </c>
      <c r="I54" s="66"/>
      <c r="J54" s="66">
        <v>500000</v>
      </c>
      <c r="K54" s="66"/>
      <c r="L54" s="67" t="s">
        <v>267</v>
      </c>
    </row>
    <row r="55" spans="1:12" ht="65.25" hidden="1" x14ac:dyDescent="0.2">
      <c r="A55" s="16"/>
      <c r="B55" s="17"/>
      <c r="C55" s="18">
        <v>18</v>
      </c>
      <c r="D55" s="71" t="s">
        <v>154</v>
      </c>
      <c r="E55" s="89"/>
      <c r="F55" s="89"/>
      <c r="G55" s="89"/>
      <c r="H55" s="89">
        <v>500000</v>
      </c>
      <c r="I55" s="89"/>
      <c r="J55" s="89">
        <v>500000</v>
      </c>
      <c r="K55" s="89"/>
      <c r="L55" s="67" t="s">
        <v>267</v>
      </c>
    </row>
    <row r="56" spans="1:12" ht="65.25" hidden="1" x14ac:dyDescent="0.2">
      <c r="A56" s="19"/>
      <c r="C56" s="18">
        <v>19</v>
      </c>
      <c r="D56" s="4" t="s">
        <v>116</v>
      </c>
      <c r="E56" s="89"/>
      <c r="F56" s="89"/>
      <c r="G56" s="89"/>
      <c r="H56" s="89">
        <v>8300000</v>
      </c>
      <c r="I56" s="89"/>
      <c r="J56" s="89">
        <v>8300000</v>
      </c>
      <c r="K56" s="112"/>
      <c r="L56" s="90" t="s">
        <v>260</v>
      </c>
    </row>
    <row r="57" spans="1:12" ht="65.25" hidden="1" x14ac:dyDescent="0.2">
      <c r="A57" s="13"/>
      <c r="B57" s="14"/>
      <c r="C57" s="12">
        <v>20</v>
      </c>
      <c r="D57" s="69" t="s">
        <v>252</v>
      </c>
      <c r="E57" s="66"/>
      <c r="F57" s="66"/>
      <c r="G57" s="66"/>
      <c r="H57" s="66">
        <v>3120000</v>
      </c>
      <c r="I57" s="66"/>
      <c r="J57" s="66">
        <v>3120000</v>
      </c>
      <c r="K57" s="110"/>
      <c r="L57" s="90" t="s">
        <v>260</v>
      </c>
    </row>
    <row r="58" spans="1:12" ht="65.25" hidden="1" x14ac:dyDescent="0.2">
      <c r="A58" s="10"/>
      <c r="B58" s="11"/>
      <c r="C58" s="12">
        <v>21</v>
      </c>
      <c r="D58" s="68" t="s">
        <v>117</v>
      </c>
      <c r="E58" s="66"/>
      <c r="F58" s="66"/>
      <c r="G58" s="66"/>
      <c r="H58" s="66">
        <v>6700000</v>
      </c>
      <c r="I58" s="66"/>
      <c r="J58" s="66">
        <v>6700000</v>
      </c>
      <c r="K58" s="110"/>
      <c r="L58" s="90" t="s">
        <v>260</v>
      </c>
    </row>
    <row r="59" spans="1:12" ht="65.25" hidden="1" x14ac:dyDescent="0.2">
      <c r="A59" s="10"/>
      <c r="B59" s="11"/>
      <c r="C59" s="18">
        <v>22</v>
      </c>
      <c r="D59" s="68" t="s">
        <v>271</v>
      </c>
      <c r="E59" s="66"/>
      <c r="F59" s="66"/>
      <c r="G59" s="66"/>
      <c r="H59" s="66">
        <v>3640000</v>
      </c>
      <c r="I59" s="66"/>
      <c r="J59" s="66">
        <v>3640000</v>
      </c>
      <c r="K59" s="110"/>
      <c r="L59" s="90" t="s">
        <v>272</v>
      </c>
    </row>
    <row r="60" spans="1:12" ht="46.5" hidden="1" x14ac:dyDescent="0.2">
      <c r="A60" s="16"/>
      <c r="B60" s="17"/>
      <c r="C60" s="18">
        <v>23</v>
      </c>
      <c r="D60" s="70" t="s">
        <v>228</v>
      </c>
      <c r="E60" s="66"/>
      <c r="F60" s="66"/>
      <c r="G60" s="66"/>
      <c r="H60" s="66">
        <v>5750000</v>
      </c>
      <c r="I60" s="66"/>
      <c r="J60" s="66">
        <v>5750000</v>
      </c>
      <c r="K60" s="110"/>
      <c r="L60" s="90" t="s">
        <v>183</v>
      </c>
    </row>
    <row r="61" spans="1:12" ht="46.5" hidden="1" x14ac:dyDescent="0.2">
      <c r="A61" s="10"/>
      <c r="B61" s="11"/>
      <c r="C61" s="12">
        <v>24</v>
      </c>
      <c r="D61" s="68" t="s">
        <v>253</v>
      </c>
      <c r="E61" s="66"/>
      <c r="F61" s="66"/>
      <c r="G61" s="66"/>
      <c r="H61" s="66">
        <v>3850000</v>
      </c>
      <c r="I61" s="66"/>
      <c r="J61" s="66">
        <v>3850000</v>
      </c>
      <c r="K61" s="110"/>
      <c r="L61" s="90" t="s">
        <v>181</v>
      </c>
    </row>
    <row r="62" spans="1:12" ht="69.75" hidden="1" x14ac:dyDescent="0.2">
      <c r="A62" s="10"/>
      <c r="B62" s="11"/>
      <c r="C62" s="12">
        <v>25</v>
      </c>
      <c r="D62" s="75" t="s">
        <v>254</v>
      </c>
      <c r="E62" s="66"/>
      <c r="F62" s="66"/>
      <c r="G62" s="66"/>
      <c r="H62" s="66">
        <v>4306000</v>
      </c>
      <c r="I62" s="66"/>
      <c r="J62" s="66">
        <v>4306000</v>
      </c>
      <c r="K62" s="66"/>
      <c r="L62" s="90" t="s">
        <v>273</v>
      </c>
    </row>
    <row r="63" spans="1:12" ht="65.25" hidden="1" x14ac:dyDescent="0.2">
      <c r="A63" s="10"/>
      <c r="B63" s="11"/>
      <c r="C63" s="18">
        <v>26</v>
      </c>
      <c r="D63" s="68" t="s">
        <v>229</v>
      </c>
      <c r="E63" s="66"/>
      <c r="F63" s="66"/>
      <c r="G63" s="66"/>
      <c r="H63" s="66">
        <v>5400000</v>
      </c>
      <c r="I63" s="66"/>
      <c r="J63" s="66">
        <v>5400000</v>
      </c>
      <c r="K63" s="66"/>
      <c r="L63" s="90" t="s">
        <v>260</v>
      </c>
    </row>
    <row r="64" spans="1:12" ht="65.25" hidden="1" x14ac:dyDescent="0.2">
      <c r="A64" s="10"/>
      <c r="B64" s="11"/>
      <c r="C64" s="18">
        <v>27</v>
      </c>
      <c r="D64" s="68" t="s">
        <v>226</v>
      </c>
      <c r="E64" s="66"/>
      <c r="F64" s="66"/>
      <c r="G64" s="66"/>
      <c r="H64" s="66">
        <v>2900000</v>
      </c>
      <c r="I64" s="66"/>
      <c r="J64" s="66">
        <v>2900000</v>
      </c>
      <c r="K64" s="66"/>
      <c r="L64" s="90" t="s">
        <v>274</v>
      </c>
    </row>
    <row r="65" spans="1:12" ht="65.25" hidden="1" x14ac:dyDescent="0.2">
      <c r="A65" s="16"/>
      <c r="B65" s="17"/>
      <c r="C65" s="12">
        <v>28</v>
      </c>
      <c r="D65" s="70" t="s">
        <v>227</v>
      </c>
      <c r="E65" s="66"/>
      <c r="F65" s="66"/>
      <c r="G65" s="66"/>
      <c r="H65" s="66">
        <v>2900000</v>
      </c>
      <c r="I65" s="66"/>
      <c r="J65" s="66">
        <v>2900000</v>
      </c>
      <c r="K65" s="66"/>
      <c r="L65" s="90" t="s">
        <v>274</v>
      </c>
    </row>
    <row r="66" spans="1:12" ht="65.25" hidden="1" x14ac:dyDescent="0.2">
      <c r="A66" s="19"/>
      <c r="C66" s="12">
        <v>29</v>
      </c>
      <c r="D66" s="4" t="s">
        <v>230</v>
      </c>
      <c r="E66" s="66"/>
      <c r="F66" s="66"/>
      <c r="G66" s="66"/>
      <c r="H66" s="66">
        <v>2200000</v>
      </c>
      <c r="I66" s="66"/>
      <c r="J66" s="66">
        <v>2200000</v>
      </c>
      <c r="K66" s="66"/>
      <c r="L66" s="90" t="s">
        <v>275</v>
      </c>
    </row>
    <row r="67" spans="1:12" ht="65.25" hidden="1" x14ac:dyDescent="0.2">
      <c r="A67" s="10"/>
      <c r="B67" s="11"/>
      <c r="C67" s="18">
        <v>30</v>
      </c>
      <c r="D67" s="68" t="s">
        <v>118</v>
      </c>
      <c r="E67" s="66"/>
      <c r="F67" s="66"/>
      <c r="G67" s="66"/>
      <c r="H67" s="66">
        <v>3900000</v>
      </c>
      <c r="I67" s="66"/>
      <c r="J67" s="66">
        <v>3900000</v>
      </c>
      <c r="K67" s="66"/>
      <c r="L67" s="90" t="s">
        <v>276</v>
      </c>
    </row>
    <row r="68" spans="1:12" ht="65.25" hidden="1" x14ac:dyDescent="0.2">
      <c r="A68" s="10"/>
      <c r="B68" s="11"/>
      <c r="C68" s="18">
        <v>31</v>
      </c>
      <c r="D68" s="68" t="s">
        <v>231</v>
      </c>
      <c r="E68" s="66"/>
      <c r="F68" s="66"/>
      <c r="G68" s="66"/>
      <c r="H68" s="66">
        <v>2000000</v>
      </c>
      <c r="I68" s="66"/>
      <c r="J68" s="66">
        <v>2000000</v>
      </c>
      <c r="K68" s="66"/>
      <c r="L68" s="90" t="s">
        <v>277</v>
      </c>
    </row>
    <row r="69" spans="1:12" ht="65.25" hidden="1" x14ac:dyDescent="0.2">
      <c r="A69" s="19"/>
      <c r="C69" s="12">
        <v>32</v>
      </c>
      <c r="D69" s="4" t="s">
        <v>278</v>
      </c>
      <c r="E69" s="66"/>
      <c r="F69" s="66"/>
      <c r="G69" s="66"/>
      <c r="H69" s="66">
        <v>2600000</v>
      </c>
      <c r="I69" s="66"/>
      <c r="J69" s="66">
        <v>2600000</v>
      </c>
      <c r="K69" s="66"/>
      <c r="L69" s="90" t="s">
        <v>279</v>
      </c>
    </row>
    <row r="70" spans="1:12" ht="65.25" hidden="1" x14ac:dyDescent="0.2">
      <c r="A70" s="10"/>
      <c r="B70" s="11"/>
      <c r="C70" s="12">
        <v>33</v>
      </c>
      <c r="D70" s="68" t="s">
        <v>241</v>
      </c>
      <c r="E70" s="66"/>
      <c r="F70" s="66"/>
      <c r="G70" s="66"/>
      <c r="H70" s="66">
        <v>5865000</v>
      </c>
      <c r="I70" s="66"/>
      <c r="J70" s="66">
        <v>5865000</v>
      </c>
      <c r="K70" s="66"/>
      <c r="L70" s="90" t="s">
        <v>279</v>
      </c>
    </row>
    <row r="71" spans="1:12" ht="65.25" hidden="1" x14ac:dyDescent="0.2">
      <c r="A71" s="10"/>
      <c r="B71" s="11"/>
      <c r="C71" s="18">
        <v>34</v>
      </c>
      <c r="D71" s="68" t="s">
        <v>240</v>
      </c>
      <c r="E71" s="66"/>
      <c r="F71" s="66"/>
      <c r="G71" s="66"/>
      <c r="H71" s="66">
        <v>2316000</v>
      </c>
      <c r="I71" s="66"/>
      <c r="J71" s="66">
        <v>2316000</v>
      </c>
      <c r="K71" s="66"/>
      <c r="L71" s="90" t="s">
        <v>279</v>
      </c>
    </row>
    <row r="72" spans="1:12" ht="65.25" hidden="1" x14ac:dyDescent="0.2">
      <c r="A72" s="19"/>
      <c r="C72" s="18">
        <v>35</v>
      </c>
      <c r="D72" s="4" t="s">
        <v>233</v>
      </c>
      <c r="E72" s="66"/>
      <c r="F72" s="66"/>
      <c r="G72" s="66"/>
      <c r="H72" s="66">
        <v>2430000</v>
      </c>
      <c r="I72" s="66"/>
      <c r="J72" s="66">
        <v>2430000</v>
      </c>
      <c r="K72" s="66"/>
      <c r="L72" s="90" t="s">
        <v>280</v>
      </c>
    </row>
    <row r="73" spans="1:12" ht="65.25" hidden="1" x14ac:dyDescent="0.2">
      <c r="A73" s="10"/>
      <c r="B73" s="11"/>
      <c r="C73" s="12">
        <v>36</v>
      </c>
      <c r="D73" s="68" t="s">
        <v>237</v>
      </c>
      <c r="E73" s="66"/>
      <c r="F73" s="66"/>
      <c r="G73" s="66"/>
      <c r="H73" s="66">
        <v>2808000</v>
      </c>
      <c r="I73" s="66"/>
      <c r="J73" s="66">
        <v>2808000</v>
      </c>
      <c r="K73" s="66"/>
      <c r="L73" s="90" t="s">
        <v>280</v>
      </c>
    </row>
    <row r="74" spans="1:12" ht="65.25" hidden="1" x14ac:dyDescent="0.2">
      <c r="A74" s="10"/>
      <c r="B74" s="11"/>
      <c r="C74" s="12">
        <v>37</v>
      </c>
      <c r="D74" s="68" t="s">
        <v>232</v>
      </c>
      <c r="E74" s="66"/>
      <c r="F74" s="66"/>
      <c r="G74" s="66"/>
      <c r="H74" s="66">
        <v>3108000</v>
      </c>
      <c r="I74" s="66"/>
      <c r="J74" s="66">
        <v>3108000</v>
      </c>
      <c r="K74" s="66"/>
      <c r="L74" s="90" t="s">
        <v>280</v>
      </c>
    </row>
    <row r="75" spans="1:12" ht="65.25" hidden="1" x14ac:dyDescent="0.2">
      <c r="A75" s="19"/>
      <c r="C75" s="18">
        <v>38</v>
      </c>
      <c r="D75" s="4" t="s">
        <v>234</v>
      </c>
      <c r="E75" s="66"/>
      <c r="F75" s="66"/>
      <c r="G75" s="66"/>
      <c r="H75" s="66">
        <v>2777200</v>
      </c>
      <c r="I75" s="66"/>
      <c r="J75" s="66">
        <v>2777200</v>
      </c>
      <c r="K75" s="66"/>
      <c r="L75" s="90" t="s">
        <v>280</v>
      </c>
    </row>
    <row r="76" spans="1:12" ht="46.5" hidden="1" x14ac:dyDescent="0.2">
      <c r="A76" s="10"/>
      <c r="B76" s="11"/>
      <c r="C76" s="18">
        <v>39</v>
      </c>
      <c r="D76" s="68" t="s">
        <v>235</v>
      </c>
      <c r="E76" s="66"/>
      <c r="F76" s="66"/>
      <c r="G76" s="66"/>
      <c r="H76" s="66">
        <v>3000000</v>
      </c>
      <c r="I76" s="66"/>
      <c r="J76" s="66">
        <v>3000000</v>
      </c>
      <c r="K76" s="66"/>
      <c r="L76" s="90" t="s">
        <v>181</v>
      </c>
    </row>
    <row r="77" spans="1:12" ht="43.5" hidden="1" x14ac:dyDescent="0.2">
      <c r="A77" s="19"/>
      <c r="C77" s="12">
        <v>40</v>
      </c>
      <c r="D77" s="4" t="s">
        <v>236</v>
      </c>
      <c r="E77" s="66"/>
      <c r="F77" s="66"/>
      <c r="G77" s="66"/>
      <c r="H77" s="66">
        <v>2257300</v>
      </c>
      <c r="I77" s="66"/>
      <c r="J77" s="66">
        <v>2257300</v>
      </c>
      <c r="K77" s="66"/>
      <c r="L77" s="90" t="s">
        <v>181</v>
      </c>
    </row>
    <row r="78" spans="1:12" ht="65.25" hidden="1" x14ac:dyDescent="0.2">
      <c r="A78" s="10"/>
      <c r="B78" s="11"/>
      <c r="C78" s="12">
        <v>41</v>
      </c>
      <c r="D78" s="68" t="s">
        <v>239</v>
      </c>
      <c r="E78" s="66"/>
      <c r="F78" s="66"/>
      <c r="G78" s="66"/>
      <c r="H78" s="66">
        <v>2000000</v>
      </c>
      <c r="I78" s="66"/>
      <c r="J78" s="66">
        <v>2000000</v>
      </c>
      <c r="K78" s="66"/>
      <c r="L78" s="90" t="s">
        <v>280</v>
      </c>
    </row>
    <row r="79" spans="1:12" ht="65.25" hidden="1" x14ac:dyDescent="0.2">
      <c r="A79" s="10"/>
      <c r="B79" s="11"/>
      <c r="C79" s="18">
        <v>42</v>
      </c>
      <c r="D79" s="68" t="s">
        <v>238</v>
      </c>
      <c r="E79" s="66"/>
      <c r="F79" s="66"/>
      <c r="G79" s="66"/>
      <c r="H79" s="66">
        <v>3000000</v>
      </c>
      <c r="I79" s="66"/>
      <c r="J79" s="66">
        <v>3000000</v>
      </c>
      <c r="K79" s="66"/>
      <c r="L79" s="90" t="s">
        <v>279</v>
      </c>
    </row>
    <row r="80" spans="1:12" ht="65.25" hidden="1" x14ac:dyDescent="0.2">
      <c r="A80" s="10"/>
      <c r="B80" s="11"/>
      <c r="C80" s="18">
        <v>43</v>
      </c>
      <c r="D80" s="128" t="s">
        <v>138</v>
      </c>
      <c r="E80" s="66"/>
      <c r="F80" s="66"/>
      <c r="G80" s="66"/>
      <c r="H80" s="66">
        <v>2930000</v>
      </c>
      <c r="I80" s="66"/>
      <c r="J80" s="66">
        <v>2930000</v>
      </c>
      <c r="K80" s="66"/>
      <c r="L80" s="90" t="s">
        <v>281</v>
      </c>
    </row>
    <row r="81" spans="1:12" ht="65.25" hidden="1" x14ac:dyDescent="0.2">
      <c r="A81" s="10"/>
      <c r="B81" s="11"/>
      <c r="C81" s="12">
        <v>44</v>
      </c>
      <c r="D81" s="68" t="s">
        <v>242</v>
      </c>
      <c r="E81" s="66"/>
      <c r="F81" s="66"/>
      <c r="G81" s="66"/>
      <c r="H81" s="66">
        <v>779000</v>
      </c>
      <c r="I81" s="66"/>
      <c r="J81" s="66">
        <v>779000</v>
      </c>
      <c r="K81" s="66"/>
      <c r="L81" s="90" t="s">
        <v>282</v>
      </c>
    </row>
    <row r="82" spans="1:12" ht="65.25" hidden="1" x14ac:dyDescent="0.2">
      <c r="A82" s="10"/>
      <c r="B82" s="11"/>
      <c r="C82" s="12">
        <v>45</v>
      </c>
      <c r="D82" s="68" t="s">
        <v>243</v>
      </c>
      <c r="E82" s="66"/>
      <c r="F82" s="66"/>
      <c r="G82" s="66"/>
      <c r="H82" s="66">
        <v>1212600</v>
      </c>
      <c r="I82" s="66"/>
      <c r="J82" s="66">
        <v>1212600</v>
      </c>
      <c r="K82" s="66"/>
      <c r="L82" s="90" t="s">
        <v>282</v>
      </c>
    </row>
    <row r="83" spans="1:12" ht="65.25" hidden="1" x14ac:dyDescent="0.2">
      <c r="A83" s="10"/>
      <c r="B83" s="11"/>
      <c r="C83" s="18">
        <v>46</v>
      </c>
      <c r="D83" s="68" t="s">
        <v>244</v>
      </c>
      <c r="E83" s="66"/>
      <c r="F83" s="66"/>
      <c r="G83" s="66"/>
      <c r="H83" s="66">
        <v>2680000</v>
      </c>
      <c r="I83" s="66"/>
      <c r="J83" s="66">
        <v>2680000</v>
      </c>
      <c r="K83" s="66"/>
      <c r="L83" s="90" t="s">
        <v>284</v>
      </c>
    </row>
    <row r="84" spans="1:12" ht="65.25" hidden="1" x14ac:dyDescent="0.2">
      <c r="A84" s="10"/>
      <c r="B84" s="11"/>
      <c r="C84" s="18">
        <v>47</v>
      </c>
      <c r="D84" s="68" t="s">
        <v>245</v>
      </c>
      <c r="E84" s="66"/>
      <c r="F84" s="66"/>
      <c r="G84" s="66"/>
      <c r="H84" s="66">
        <v>2181000</v>
      </c>
      <c r="I84" s="66"/>
      <c r="J84" s="66">
        <v>2181000</v>
      </c>
      <c r="K84" s="66"/>
      <c r="L84" s="90" t="s">
        <v>283</v>
      </c>
    </row>
    <row r="85" spans="1:12" ht="65.25" hidden="1" x14ac:dyDescent="0.2">
      <c r="A85" s="10"/>
      <c r="B85" s="11"/>
      <c r="C85" s="12">
        <v>48</v>
      </c>
      <c r="D85" s="68" t="s">
        <v>246</v>
      </c>
      <c r="E85" s="66"/>
      <c r="F85" s="66"/>
      <c r="G85" s="66"/>
      <c r="H85" s="66">
        <v>7360000</v>
      </c>
      <c r="I85" s="66"/>
      <c r="J85" s="66">
        <v>7360000</v>
      </c>
      <c r="K85" s="66"/>
      <c r="L85" s="90" t="s">
        <v>285</v>
      </c>
    </row>
    <row r="86" spans="1:12" ht="65.25" hidden="1" x14ac:dyDescent="0.2">
      <c r="A86" s="10"/>
      <c r="B86" s="11"/>
      <c r="C86" s="12">
        <v>49</v>
      </c>
      <c r="D86" s="68" t="s">
        <v>247</v>
      </c>
      <c r="E86" s="66"/>
      <c r="F86" s="66"/>
      <c r="G86" s="66"/>
      <c r="H86" s="66">
        <v>1201000</v>
      </c>
      <c r="I86" s="66"/>
      <c r="J86" s="66">
        <v>1201000</v>
      </c>
      <c r="K86" s="66"/>
      <c r="L86" s="90" t="s">
        <v>285</v>
      </c>
    </row>
    <row r="87" spans="1:12" ht="65.25" hidden="1" x14ac:dyDescent="0.2">
      <c r="A87" s="10"/>
      <c r="B87" s="11"/>
      <c r="C87" s="18">
        <v>50</v>
      </c>
      <c r="D87" s="68" t="s">
        <v>148</v>
      </c>
      <c r="E87" s="66"/>
      <c r="F87" s="66"/>
      <c r="G87" s="66"/>
      <c r="H87" s="66">
        <v>1802000</v>
      </c>
      <c r="I87" s="66"/>
      <c r="J87" s="66">
        <v>1802000</v>
      </c>
      <c r="K87" s="66"/>
      <c r="L87" s="90" t="s">
        <v>285</v>
      </c>
    </row>
    <row r="88" spans="1:12" ht="65.25" hidden="1" x14ac:dyDescent="0.2">
      <c r="A88" s="10"/>
      <c r="B88" s="11"/>
      <c r="C88" s="18">
        <v>51</v>
      </c>
      <c r="D88" s="68" t="s">
        <v>119</v>
      </c>
      <c r="E88" s="66"/>
      <c r="F88" s="66"/>
      <c r="G88" s="66"/>
      <c r="H88" s="66">
        <v>4405500</v>
      </c>
      <c r="I88" s="66"/>
      <c r="J88" s="66">
        <v>4405500</v>
      </c>
      <c r="K88" s="66"/>
      <c r="L88" s="90" t="s">
        <v>287</v>
      </c>
    </row>
    <row r="89" spans="1:12" ht="65.25" hidden="1" x14ac:dyDescent="0.2">
      <c r="A89" s="10"/>
      <c r="B89" s="11"/>
      <c r="C89" s="12">
        <v>52</v>
      </c>
      <c r="D89" s="75" t="s">
        <v>120</v>
      </c>
      <c r="E89" s="66"/>
      <c r="F89" s="66"/>
      <c r="G89" s="66"/>
      <c r="H89" s="66">
        <v>5000000</v>
      </c>
      <c r="I89" s="66"/>
      <c r="J89" s="66">
        <v>5000000</v>
      </c>
      <c r="K89" s="66"/>
      <c r="L89" s="90" t="s">
        <v>286</v>
      </c>
    </row>
    <row r="90" spans="1:12" ht="65.25" hidden="1" x14ac:dyDescent="0.2">
      <c r="A90" s="10"/>
      <c r="B90" s="11"/>
      <c r="C90" s="12">
        <v>53</v>
      </c>
      <c r="D90" s="68" t="s">
        <v>121</v>
      </c>
      <c r="E90" s="66"/>
      <c r="F90" s="66"/>
      <c r="G90" s="66"/>
      <c r="H90" s="66">
        <v>4050000</v>
      </c>
      <c r="I90" s="66"/>
      <c r="J90" s="66">
        <v>4050000</v>
      </c>
      <c r="K90" s="66"/>
      <c r="L90" s="90" t="s">
        <v>287</v>
      </c>
    </row>
    <row r="91" spans="1:12" ht="65.25" hidden="1" x14ac:dyDescent="0.2">
      <c r="A91" s="19"/>
      <c r="C91" s="18">
        <v>54</v>
      </c>
      <c r="D91" s="4" t="s">
        <v>122</v>
      </c>
      <c r="E91" s="66"/>
      <c r="F91" s="66"/>
      <c r="G91" s="66"/>
      <c r="H91" s="66">
        <v>2400000</v>
      </c>
      <c r="I91" s="66"/>
      <c r="J91" s="66">
        <v>2400000</v>
      </c>
      <c r="K91" s="66"/>
      <c r="L91" s="90" t="s">
        <v>288</v>
      </c>
    </row>
    <row r="92" spans="1:12" ht="65.25" hidden="1" x14ac:dyDescent="0.2">
      <c r="A92" s="10"/>
      <c r="B92" s="11"/>
      <c r="C92" s="18">
        <v>55</v>
      </c>
      <c r="D92" s="68" t="s">
        <v>160</v>
      </c>
      <c r="E92" s="66"/>
      <c r="F92" s="66"/>
      <c r="G92" s="66"/>
      <c r="H92" s="66">
        <v>5080000</v>
      </c>
      <c r="I92" s="66"/>
      <c r="J92" s="66">
        <v>5080000</v>
      </c>
      <c r="K92" s="66"/>
      <c r="L92" s="90" t="s">
        <v>289</v>
      </c>
    </row>
    <row r="93" spans="1:12" ht="65.25" hidden="1" x14ac:dyDescent="0.2">
      <c r="A93" s="19"/>
      <c r="C93" s="12">
        <v>56</v>
      </c>
      <c r="D93" s="4" t="s">
        <v>161</v>
      </c>
      <c r="E93" s="66"/>
      <c r="F93" s="66"/>
      <c r="G93" s="66"/>
      <c r="H93" s="66">
        <v>1836000</v>
      </c>
      <c r="I93" s="66"/>
      <c r="J93" s="66">
        <v>1836000</v>
      </c>
      <c r="K93" s="66"/>
      <c r="L93" s="90" t="s">
        <v>290</v>
      </c>
    </row>
    <row r="94" spans="1:12" ht="69.75" hidden="1" x14ac:dyDescent="0.2">
      <c r="A94" s="10"/>
      <c r="B94" s="11"/>
      <c r="C94" s="12">
        <v>57</v>
      </c>
      <c r="D94" s="68" t="s">
        <v>162</v>
      </c>
      <c r="E94" s="66"/>
      <c r="F94" s="66"/>
      <c r="G94" s="66"/>
      <c r="H94" s="66">
        <v>1745800</v>
      </c>
      <c r="I94" s="66"/>
      <c r="J94" s="66">
        <v>1745800</v>
      </c>
      <c r="K94" s="66"/>
      <c r="L94" s="90" t="s">
        <v>290</v>
      </c>
    </row>
    <row r="95" spans="1:12" ht="65.25" hidden="1" x14ac:dyDescent="0.2">
      <c r="A95" s="19"/>
      <c r="C95" s="18">
        <v>58</v>
      </c>
      <c r="D95" s="4" t="s">
        <v>163</v>
      </c>
      <c r="E95" s="66"/>
      <c r="F95" s="66"/>
      <c r="G95" s="66"/>
      <c r="H95" s="66">
        <v>1340000</v>
      </c>
      <c r="I95" s="66"/>
      <c r="J95" s="66">
        <v>1340000</v>
      </c>
      <c r="K95" s="66"/>
      <c r="L95" s="90" t="s">
        <v>290</v>
      </c>
    </row>
    <row r="96" spans="1:12" ht="65.25" hidden="1" x14ac:dyDescent="0.2">
      <c r="A96" s="10"/>
      <c r="B96" s="11"/>
      <c r="C96" s="18">
        <v>59</v>
      </c>
      <c r="D96" s="68" t="s">
        <v>205</v>
      </c>
      <c r="E96" s="66"/>
      <c r="F96" s="66"/>
      <c r="G96" s="66"/>
      <c r="H96" s="66">
        <v>1745000</v>
      </c>
      <c r="I96" s="66"/>
      <c r="J96" s="66">
        <v>1745000</v>
      </c>
      <c r="K96" s="66"/>
      <c r="L96" s="90" t="s">
        <v>290</v>
      </c>
    </row>
    <row r="97" spans="1:12" ht="65.25" hidden="1" x14ac:dyDescent="0.2">
      <c r="A97" s="10"/>
      <c r="B97" s="11"/>
      <c r="C97" s="12">
        <v>60</v>
      </c>
      <c r="D97" s="68" t="s">
        <v>248</v>
      </c>
      <c r="E97" s="92"/>
      <c r="F97" s="92"/>
      <c r="G97" s="92"/>
      <c r="H97" s="92">
        <v>19500000</v>
      </c>
      <c r="I97" s="92"/>
      <c r="J97" s="92">
        <v>19500000</v>
      </c>
      <c r="K97" s="125"/>
      <c r="L97" s="90" t="s">
        <v>260</v>
      </c>
    </row>
    <row r="98" spans="1:12" ht="65.25" hidden="1" x14ac:dyDescent="0.2">
      <c r="A98" s="10"/>
      <c r="B98" s="11"/>
      <c r="C98" s="12">
        <v>61</v>
      </c>
      <c r="D98" s="68" t="s">
        <v>249</v>
      </c>
      <c r="E98" s="92"/>
      <c r="F98" s="92"/>
      <c r="G98" s="92"/>
      <c r="H98" s="92">
        <v>15970000</v>
      </c>
      <c r="I98" s="92"/>
      <c r="J98" s="92">
        <v>15970000</v>
      </c>
      <c r="K98" s="125"/>
      <c r="L98" s="90" t="s">
        <v>260</v>
      </c>
    </row>
    <row r="99" spans="1:12" ht="65.25" hidden="1" x14ac:dyDescent="0.2">
      <c r="A99" s="10"/>
      <c r="B99" s="11"/>
      <c r="C99" s="18">
        <v>62</v>
      </c>
      <c r="D99" s="68" t="s">
        <v>250</v>
      </c>
      <c r="E99" s="92"/>
      <c r="F99" s="92"/>
      <c r="G99" s="92"/>
      <c r="H99" s="92">
        <v>16051200</v>
      </c>
      <c r="I99" s="66"/>
      <c r="J99" s="92">
        <v>16051200</v>
      </c>
      <c r="K99" s="125"/>
      <c r="L99" s="90" t="s">
        <v>260</v>
      </c>
    </row>
    <row r="100" spans="1:12" ht="46.5" hidden="1" x14ac:dyDescent="0.2">
      <c r="A100" s="10"/>
      <c r="B100" s="11"/>
      <c r="C100" s="18">
        <v>63</v>
      </c>
      <c r="D100" s="68" t="s">
        <v>216</v>
      </c>
      <c r="E100" s="92"/>
      <c r="F100" s="92"/>
      <c r="G100" s="92"/>
      <c r="H100" s="92">
        <v>30000000</v>
      </c>
      <c r="I100" s="66"/>
      <c r="J100" s="92">
        <v>30000000</v>
      </c>
      <c r="K100" s="125"/>
      <c r="L100" s="90" t="s">
        <v>215</v>
      </c>
    </row>
    <row r="101" spans="1:12" ht="46.5" hidden="1" x14ac:dyDescent="0.2">
      <c r="A101" s="10"/>
      <c r="B101" s="11"/>
      <c r="C101" s="12">
        <v>64</v>
      </c>
      <c r="D101" s="68" t="s">
        <v>217</v>
      </c>
      <c r="E101" s="92"/>
      <c r="F101" s="92"/>
      <c r="G101" s="92"/>
      <c r="H101" s="92">
        <v>19500000</v>
      </c>
      <c r="I101" s="66"/>
      <c r="J101" s="92">
        <v>19500000</v>
      </c>
      <c r="K101" s="125"/>
      <c r="L101" s="90" t="s">
        <v>215</v>
      </c>
    </row>
    <row r="102" spans="1:12" ht="46.5" hidden="1" x14ac:dyDescent="0.2">
      <c r="A102" s="10"/>
      <c r="B102" s="11"/>
      <c r="C102" s="12">
        <v>65</v>
      </c>
      <c r="D102" s="68" t="s">
        <v>206</v>
      </c>
      <c r="E102" s="66"/>
      <c r="F102" s="66"/>
      <c r="G102" s="66"/>
      <c r="H102" s="66">
        <v>8477000</v>
      </c>
      <c r="I102" s="66"/>
      <c r="J102" s="66">
        <v>8477000</v>
      </c>
      <c r="K102" s="66"/>
      <c r="L102" s="90" t="s">
        <v>182</v>
      </c>
    </row>
    <row r="103" spans="1:12" s="1" customFormat="1" hidden="1" x14ac:dyDescent="0.2">
      <c r="A103" s="63"/>
      <c r="B103" s="164" t="s">
        <v>123</v>
      </c>
      <c r="C103" s="164"/>
      <c r="D103" s="165"/>
      <c r="E103" s="64">
        <f>E104+E105</f>
        <v>0</v>
      </c>
      <c r="F103" s="64"/>
      <c r="G103" s="64">
        <f>G104+G105</f>
        <v>0</v>
      </c>
      <c r="H103" s="64">
        <f>H104+H105</f>
        <v>5349000</v>
      </c>
      <c r="I103" s="64">
        <f>I104+I105</f>
        <v>0</v>
      </c>
      <c r="J103" s="108">
        <f>J104+J105</f>
        <v>5349000</v>
      </c>
      <c r="K103" s="108">
        <f>K104+K105</f>
        <v>0</v>
      </c>
      <c r="L103" s="65"/>
    </row>
    <row r="104" spans="1:12" ht="43.5" hidden="1" x14ac:dyDescent="0.2">
      <c r="A104" s="10"/>
      <c r="B104" s="11"/>
      <c r="C104" s="12">
        <v>1</v>
      </c>
      <c r="D104" s="29" t="s">
        <v>255</v>
      </c>
      <c r="E104" s="100"/>
      <c r="F104" s="100"/>
      <c r="G104" s="100"/>
      <c r="H104" s="100">
        <v>2349000</v>
      </c>
      <c r="I104" s="100"/>
      <c r="J104" s="100">
        <v>2349000</v>
      </c>
      <c r="K104" s="25"/>
      <c r="L104" s="90" t="s">
        <v>291</v>
      </c>
    </row>
    <row r="105" spans="1:12" ht="46.5" hidden="1" x14ac:dyDescent="0.2">
      <c r="A105" s="16"/>
      <c r="B105" s="17"/>
      <c r="C105" s="18">
        <v>2</v>
      </c>
      <c r="D105" s="71" t="s">
        <v>256</v>
      </c>
      <c r="E105" s="66"/>
      <c r="F105" s="66"/>
      <c r="G105" s="66"/>
      <c r="H105" s="66">
        <v>3000000</v>
      </c>
      <c r="I105" s="66"/>
      <c r="J105" s="66">
        <v>3000000</v>
      </c>
      <c r="K105" s="66"/>
      <c r="L105" s="90" t="s">
        <v>292</v>
      </c>
    </row>
    <row r="106" spans="1:12" s="1" customFormat="1" hidden="1" x14ac:dyDescent="0.2">
      <c r="A106" s="176" t="s">
        <v>124</v>
      </c>
      <c r="B106" s="176"/>
      <c r="C106" s="176"/>
      <c r="D106" s="176"/>
      <c r="E106" s="59">
        <f t="shared" ref="E106:K107" si="5">E107</f>
        <v>38000000</v>
      </c>
      <c r="F106" s="59">
        <f t="shared" si="5"/>
        <v>38000000</v>
      </c>
      <c r="G106" s="59"/>
      <c r="H106" s="59">
        <f t="shared" si="5"/>
        <v>62000000</v>
      </c>
      <c r="I106" s="59">
        <f t="shared" si="5"/>
        <v>40000000</v>
      </c>
      <c r="J106" s="105">
        <f t="shared" si="5"/>
        <v>22000000</v>
      </c>
      <c r="K106" s="105">
        <f t="shared" si="5"/>
        <v>0</v>
      </c>
      <c r="L106" s="60"/>
    </row>
    <row r="107" spans="1:12" s="1" customFormat="1" hidden="1" x14ac:dyDescent="0.2">
      <c r="A107" s="30" t="s">
        <v>125</v>
      </c>
      <c r="B107" s="21"/>
      <c r="C107" s="21"/>
      <c r="D107" s="22"/>
      <c r="E107" s="23">
        <f t="shared" si="5"/>
        <v>38000000</v>
      </c>
      <c r="F107" s="23">
        <f t="shared" si="5"/>
        <v>38000000</v>
      </c>
      <c r="G107" s="23"/>
      <c r="H107" s="23">
        <f t="shared" si="5"/>
        <v>62000000</v>
      </c>
      <c r="I107" s="23">
        <f t="shared" si="5"/>
        <v>40000000</v>
      </c>
      <c r="J107" s="106">
        <f t="shared" si="5"/>
        <v>22000000</v>
      </c>
      <c r="K107" s="106">
        <f t="shared" si="5"/>
        <v>0</v>
      </c>
      <c r="L107" s="37"/>
    </row>
    <row r="108" spans="1:12" s="1" customFormat="1" hidden="1" x14ac:dyDescent="0.2">
      <c r="A108" s="161" t="s">
        <v>126</v>
      </c>
      <c r="B108" s="162"/>
      <c r="C108" s="162"/>
      <c r="D108" s="163"/>
      <c r="E108" s="61">
        <f>E109+E119</f>
        <v>38000000</v>
      </c>
      <c r="F108" s="61">
        <f>F109+F119</f>
        <v>38000000</v>
      </c>
      <c r="G108" s="61"/>
      <c r="H108" s="61">
        <f>H109+H119</f>
        <v>62000000</v>
      </c>
      <c r="I108" s="61">
        <f>I109+I119</f>
        <v>40000000</v>
      </c>
      <c r="J108" s="107">
        <f>J109+J119</f>
        <v>22000000</v>
      </c>
      <c r="K108" s="107">
        <f>K109+K119</f>
        <v>0</v>
      </c>
      <c r="L108" s="62"/>
    </row>
    <row r="109" spans="1:12" s="1" customFormat="1" hidden="1" x14ac:dyDescent="0.2">
      <c r="A109" s="63"/>
      <c r="B109" s="164" t="s">
        <v>127</v>
      </c>
      <c r="C109" s="164"/>
      <c r="D109" s="165"/>
      <c r="E109" s="64">
        <f>SUM(E110:E118)</f>
        <v>38000000</v>
      </c>
      <c r="F109" s="64">
        <f>SUM(F110:F118)</f>
        <v>38000000</v>
      </c>
      <c r="G109" s="64"/>
      <c r="H109" s="64">
        <f>SUM(H110:H118)</f>
        <v>59000000</v>
      </c>
      <c r="I109" s="64">
        <f>SUM(I110:I118)</f>
        <v>38000000</v>
      </c>
      <c r="J109" s="108">
        <f>SUM(J110:J118)</f>
        <v>21000000</v>
      </c>
      <c r="K109" s="108">
        <f>SUM(K110:K118)</f>
        <v>0</v>
      </c>
      <c r="L109" s="65"/>
    </row>
    <row r="110" spans="1:12" ht="24" hidden="1" x14ac:dyDescent="0.2">
      <c r="A110" s="10"/>
      <c r="B110" s="11"/>
      <c r="C110" s="12">
        <v>1</v>
      </c>
      <c r="D110" s="29" t="s">
        <v>128</v>
      </c>
      <c r="E110" s="100">
        <v>10000000</v>
      </c>
      <c r="F110" s="100">
        <v>10000000</v>
      </c>
      <c r="G110" s="100"/>
      <c r="H110" s="100">
        <v>10000000</v>
      </c>
      <c r="I110" s="100">
        <v>10000000</v>
      </c>
      <c r="J110" s="101"/>
      <c r="K110" s="109"/>
      <c r="L110" s="40" t="s">
        <v>1</v>
      </c>
    </row>
    <row r="111" spans="1:12" hidden="1" x14ac:dyDescent="0.2">
      <c r="A111" s="19"/>
      <c r="C111" s="3">
        <v>2</v>
      </c>
      <c r="D111" s="4" t="s">
        <v>129</v>
      </c>
      <c r="E111" s="66">
        <v>3000000</v>
      </c>
      <c r="F111" s="66">
        <v>3000000</v>
      </c>
      <c r="G111" s="66"/>
      <c r="H111" s="66">
        <v>3000000</v>
      </c>
      <c r="I111" s="66">
        <v>3000000</v>
      </c>
      <c r="J111" s="66"/>
      <c r="K111" s="66"/>
      <c r="L111" s="67" t="s">
        <v>1</v>
      </c>
    </row>
    <row r="112" spans="1:12" ht="46.5" hidden="1" x14ac:dyDescent="0.2">
      <c r="A112" s="10"/>
      <c r="B112" s="11"/>
      <c r="C112" s="12">
        <v>3</v>
      </c>
      <c r="D112" s="68" t="s">
        <v>190</v>
      </c>
      <c r="E112" s="66">
        <v>25000000</v>
      </c>
      <c r="F112" s="66">
        <v>25000000</v>
      </c>
      <c r="G112" s="66"/>
      <c r="H112" s="66">
        <v>25000000</v>
      </c>
      <c r="I112" s="66">
        <v>25000000</v>
      </c>
      <c r="J112" s="110"/>
      <c r="K112" s="110"/>
      <c r="L112" s="67" t="s">
        <v>1</v>
      </c>
    </row>
    <row r="113" spans="1:12" ht="65.25" hidden="1" x14ac:dyDescent="0.2">
      <c r="A113" s="10"/>
      <c r="B113" s="11"/>
      <c r="C113" s="12">
        <v>4</v>
      </c>
      <c r="D113" s="68" t="s">
        <v>188</v>
      </c>
      <c r="E113" s="66"/>
      <c r="F113" s="66"/>
      <c r="G113" s="66"/>
      <c r="H113" s="66">
        <v>5000000</v>
      </c>
      <c r="I113" s="66"/>
      <c r="J113" s="66">
        <v>5000000</v>
      </c>
      <c r="K113" s="66"/>
      <c r="L113" s="67" t="s">
        <v>293</v>
      </c>
    </row>
    <row r="114" spans="1:12" ht="65.25" hidden="1" x14ac:dyDescent="0.2">
      <c r="A114" s="10"/>
      <c r="B114" s="11"/>
      <c r="C114" s="12">
        <v>5</v>
      </c>
      <c r="D114" s="68" t="s">
        <v>189</v>
      </c>
      <c r="E114" s="66"/>
      <c r="F114" s="66"/>
      <c r="G114" s="66"/>
      <c r="H114" s="66">
        <v>4000000</v>
      </c>
      <c r="I114" s="66"/>
      <c r="J114" s="66">
        <v>4000000</v>
      </c>
      <c r="K114" s="66"/>
      <c r="L114" s="67" t="s">
        <v>294</v>
      </c>
    </row>
    <row r="115" spans="1:12" ht="65.25" hidden="1" x14ac:dyDescent="0.2">
      <c r="A115" s="10"/>
      <c r="B115" s="11"/>
      <c r="C115" s="12">
        <v>6</v>
      </c>
      <c r="D115" s="75" t="s">
        <v>187</v>
      </c>
      <c r="E115" s="66"/>
      <c r="F115" s="66"/>
      <c r="G115" s="66"/>
      <c r="H115" s="66">
        <v>3500000</v>
      </c>
      <c r="I115" s="66"/>
      <c r="J115" s="66">
        <v>3500000</v>
      </c>
      <c r="K115" s="66"/>
      <c r="L115" s="67" t="s">
        <v>294</v>
      </c>
    </row>
    <row r="116" spans="1:12" ht="65.25" hidden="1" x14ac:dyDescent="0.2">
      <c r="A116" s="10"/>
      <c r="B116" s="11"/>
      <c r="C116" s="12">
        <v>7</v>
      </c>
      <c r="D116" s="68" t="s">
        <v>186</v>
      </c>
      <c r="E116" s="66"/>
      <c r="F116" s="66"/>
      <c r="G116" s="66"/>
      <c r="H116" s="66">
        <v>4000000</v>
      </c>
      <c r="I116" s="66"/>
      <c r="J116" s="66">
        <v>4000000</v>
      </c>
      <c r="K116" s="66"/>
      <c r="L116" s="67" t="s">
        <v>294</v>
      </c>
    </row>
    <row r="117" spans="1:12" ht="65.25" hidden="1" x14ac:dyDescent="0.2">
      <c r="A117" s="13"/>
      <c r="B117" s="14"/>
      <c r="C117" s="15">
        <v>8</v>
      </c>
      <c r="D117" s="76" t="s">
        <v>185</v>
      </c>
      <c r="E117" s="66"/>
      <c r="F117" s="66"/>
      <c r="G117" s="66"/>
      <c r="H117" s="66">
        <v>2000000</v>
      </c>
      <c r="I117" s="66"/>
      <c r="J117" s="66">
        <v>2000000</v>
      </c>
      <c r="K117" s="66"/>
      <c r="L117" s="67" t="s">
        <v>294</v>
      </c>
    </row>
    <row r="118" spans="1:12" ht="65.25" hidden="1" x14ac:dyDescent="0.2">
      <c r="A118" s="10"/>
      <c r="B118" s="11"/>
      <c r="C118" s="12">
        <v>9</v>
      </c>
      <c r="D118" s="68" t="s">
        <v>184</v>
      </c>
      <c r="E118" s="66"/>
      <c r="F118" s="66"/>
      <c r="G118" s="66"/>
      <c r="H118" s="66">
        <v>2500000</v>
      </c>
      <c r="I118" s="66"/>
      <c r="J118" s="66">
        <v>2500000</v>
      </c>
      <c r="K118" s="66"/>
      <c r="L118" s="67" t="s">
        <v>294</v>
      </c>
    </row>
    <row r="119" spans="1:12" s="1" customFormat="1" hidden="1" x14ac:dyDescent="0.2">
      <c r="A119" s="63"/>
      <c r="B119" s="164" t="s">
        <v>130</v>
      </c>
      <c r="C119" s="164"/>
      <c r="D119" s="165"/>
      <c r="E119" s="64">
        <f>E121+E120</f>
        <v>0</v>
      </c>
      <c r="F119" s="64"/>
      <c r="G119" s="64">
        <f>G121+G120</f>
        <v>0</v>
      </c>
      <c r="H119" s="64">
        <f>H121+H120</f>
        <v>3000000</v>
      </c>
      <c r="I119" s="64">
        <f>I121+I120</f>
        <v>2000000</v>
      </c>
      <c r="J119" s="108">
        <f>J121+J120</f>
        <v>1000000</v>
      </c>
      <c r="K119" s="108">
        <f>K121+K120</f>
        <v>0</v>
      </c>
      <c r="L119" s="65"/>
    </row>
    <row r="120" spans="1:12" ht="24" hidden="1" x14ac:dyDescent="0.2">
      <c r="A120" s="10"/>
      <c r="B120" s="11"/>
      <c r="C120" s="12">
        <v>2</v>
      </c>
      <c r="D120" s="72" t="s">
        <v>133</v>
      </c>
      <c r="E120" s="25"/>
      <c r="F120" s="25"/>
      <c r="G120" s="25"/>
      <c r="H120" s="25">
        <v>2000000</v>
      </c>
      <c r="I120" s="25">
        <v>2000000</v>
      </c>
      <c r="J120" s="109"/>
      <c r="K120" s="109"/>
      <c r="L120" s="132" t="s">
        <v>5</v>
      </c>
    </row>
    <row r="121" spans="1:12" ht="43.5" hidden="1" x14ac:dyDescent="0.2">
      <c r="A121" s="10"/>
      <c r="B121" s="11"/>
      <c r="C121" s="12">
        <v>1</v>
      </c>
      <c r="D121" s="29" t="s">
        <v>131</v>
      </c>
      <c r="E121" s="24"/>
      <c r="F121" s="24"/>
      <c r="G121" s="24"/>
      <c r="H121" s="24">
        <v>1000000</v>
      </c>
      <c r="I121" s="24"/>
      <c r="J121" s="24">
        <v>1000000</v>
      </c>
      <c r="K121" s="24"/>
      <c r="L121" s="40" t="s">
        <v>132</v>
      </c>
    </row>
    <row r="122" spans="1:12" s="5" customFormat="1" hidden="1" x14ac:dyDescent="0.55000000000000004">
      <c r="A122" s="196" t="s">
        <v>77</v>
      </c>
      <c r="B122" s="197"/>
      <c r="C122" s="197"/>
      <c r="D122" s="198"/>
      <c r="E122" s="135">
        <f>E123+E147+E157+E168</f>
        <v>49500000</v>
      </c>
      <c r="F122" s="135">
        <f>F123+F147+F157+F168</f>
        <v>49500000</v>
      </c>
      <c r="G122" s="135"/>
      <c r="H122" s="52">
        <f>H123+H147+H157+H168</f>
        <v>111947140</v>
      </c>
      <c r="I122" s="52">
        <f>I123+I147+I157+I168</f>
        <v>49500000</v>
      </c>
      <c r="J122" s="113">
        <f>J123+J147+J157+J168</f>
        <v>62447140</v>
      </c>
      <c r="K122" s="113">
        <f>K123+K147+K157+K168</f>
        <v>0</v>
      </c>
      <c r="L122" s="53"/>
    </row>
    <row r="123" spans="1:12" s="1" customFormat="1" hidden="1" x14ac:dyDescent="0.2">
      <c r="A123" s="202" t="s">
        <v>49</v>
      </c>
      <c r="B123" s="202"/>
      <c r="C123" s="202"/>
      <c r="D123" s="202"/>
      <c r="E123" s="6">
        <f t="shared" ref="E123:K125" si="6">E124</f>
        <v>49500000</v>
      </c>
      <c r="F123" s="6">
        <f t="shared" si="6"/>
        <v>49500000</v>
      </c>
      <c r="G123" s="6"/>
      <c r="H123" s="6">
        <f t="shared" si="6"/>
        <v>96500000</v>
      </c>
      <c r="I123" s="6">
        <f t="shared" si="6"/>
        <v>49500000</v>
      </c>
      <c r="J123" s="114">
        <f t="shared" si="6"/>
        <v>47000000</v>
      </c>
      <c r="K123" s="114">
        <f t="shared" si="6"/>
        <v>0</v>
      </c>
      <c r="L123" s="36"/>
    </row>
    <row r="124" spans="1:12" s="1" customFormat="1" hidden="1" x14ac:dyDescent="0.2">
      <c r="A124" s="30" t="s">
        <v>9</v>
      </c>
      <c r="B124" s="21"/>
      <c r="C124" s="21"/>
      <c r="D124" s="22"/>
      <c r="E124" s="23">
        <f t="shared" si="6"/>
        <v>49500000</v>
      </c>
      <c r="F124" s="23">
        <f t="shared" si="6"/>
        <v>49500000</v>
      </c>
      <c r="G124" s="23"/>
      <c r="H124" s="23">
        <f t="shared" si="6"/>
        <v>96500000</v>
      </c>
      <c r="I124" s="23">
        <f t="shared" si="6"/>
        <v>49500000</v>
      </c>
      <c r="J124" s="106">
        <f t="shared" si="6"/>
        <v>47000000</v>
      </c>
      <c r="K124" s="106">
        <f t="shared" si="6"/>
        <v>0</v>
      </c>
      <c r="L124" s="37"/>
    </row>
    <row r="125" spans="1:12" s="1" customFormat="1" hidden="1" x14ac:dyDescent="0.2">
      <c r="A125" s="166" t="s">
        <v>48</v>
      </c>
      <c r="B125" s="167"/>
      <c r="C125" s="167"/>
      <c r="D125" s="168"/>
      <c r="E125" s="7">
        <f t="shared" si="6"/>
        <v>49500000</v>
      </c>
      <c r="F125" s="7">
        <f t="shared" si="6"/>
        <v>49500000</v>
      </c>
      <c r="G125" s="7"/>
      <c r="H125" s="7">
        <f t="shared" si="6"/>
        <v>96500000</v>
      </c>
      <c r="I125" s="7">
        <f t="shared" si="6"/>
        <v>49500000</v>
      </c>
      <c r="J125" s="115">
        <f t="shared" si="6"/>
        <v>47000000</v>
      </c>
      <c r="K125" s="115">
        <f t="shared" si="6"/>
        <v>0</v>
      </c>
      <c r="L125" s="38"/>
    </row>
    <row r="126" spans="1:12" s="1" customFormat="1" hidden="1" x14ac:dyDescent="0.2">
      <c r="A126" s="8"/>
      <c r="B126" s="199" t="s">
        <v>47</v>
      </c>
      <c r="C126" s="199"/>
      <c r="D126" s="200"/>
      <c r="E126" s="9">
        <f>SUM(E127:E146)</f>
        <v>49500000</v>
      </c>
      <c r="F126" s="9">
        <f>SUM(F127:F146)</f>
        <v>49500000</v>
      </c>
      <c r="G126" s="9"/>
      <c r="H126" s="9">
        <f>SUM(H127:H146)</f>
        <v>96500000</v>
      </c>
      <c r="I126" s="9">
        <f>SUM(I127:I146)</f>
        <v>49500000</v>
      </c>
      <c r="J126" s="116">
        <f>SUM(J127:J146)</f>
        <v>47000000</v>
      </c>
      <c r="K126" s="116">
        <f>SUM(K127:K145)</f>
        <v>0</v>
      </c>
      <c r="L126" s="39"/>
    </row>
    <row r="127" spans="1:12" ht="24" hidden="1" x14ac:dyDescent="0.2">
      <c r="A127" s="10"/>
      <c r="B127" s="11"/>
      <c r="C127" s="12">
        <v>1</v>
      </c>
      <c r="D127" s="29" t="s">
        <v>10</v>
      </c>
      <c r="E127" s="25">
        <v>5000000</v>
      </c>
      <c r="F127" s="25">
        <v>5000000</v>
      </c>
      <c r="G127" s="25"/>
      <c r="H127" s="25">
        <v>5000000</v>
      </c>
      <c r="I127" s="25">
        <v>5000000</v>
      </c>
      <c r="J127" s="109"/>
      <c r="K127" s="109"/>
      <c r="L127" s="40" t="s">
        <v>1</v>
      </c>
    </row>
    <row r="128" spans="1:12" ht="24" hidden="1" x14ac:dyDescent="0.2">
      <c r="A128" s="10"/>
      <c r="B128" s="11"/>
      <c r="C128" s="12">
        <v>2</v>
      </c>
      <c r="D128" s="29" t="s">
        <v>12</v>
      </c>
      <c r="E128" s="25">
        <v>3500000</v>
      </c>
      <c r="F128" s="25">
        <v>3500000</v>
      </c>
      <c r="G128" s="25"/>
      <c r="H128" s="25">
        <v>3500000</v>
      </c>
      <c r="I128" s="25">
        <v>3500000</v>
      </c>
      <c r="J128" s="109"/>
      <c r="K128" s="109"/>
      <c r="L128" s="40" t="s">
        <v>1</v>
      </c>
    </row>
    <row r="129" spans="1:12" ht="24" hidden="1" x14ac:dyDescent="0.2">
      <c r="A129" s="10"/>
      <c r="B129" s="11"/>
      <c r="C129" s="12">
        <v>3</v>
      </c>
      <c r="D129" s="29" t="s">
        <v>14</v>
      </c>
      <c r="E129" s="25">
        <v>3500000</v>
      </c>
      <c r="F129" s="25">
        <v>3500000</v>
      </c>
      <c r="G129" s="25"/>
      <c r="H129" s="25">
        <v>3500000</v>
      </c>
      <c r="I129" s="25">
        <v>3500000</v>
      </c>
      <c r="J129" s="109"/>
      <c r="K129" s="109"/>
      <c r="L129" s="40" t="s">
        <v>1</v>
      </c>
    </row>
    <row r="130" spans="1:12" ht="24" hidden="1" x14ac:dyDescent="0.2">
      <c r="A130" s="10"/>
      <c r="B130" s="11"/>
      <c r="C130" s="12">
        <v>4</v>
      </c>
      <c r="D130" s="29" t="s">
        <v>22</v>
      </c>
      <c r="E130" s="25">
        <v>10000000</v>
      </c>
      <c r="F130" s="25">
        <v>10000000</v>
      </c>
      <c r="G130" s="25"/>
      <c r="H130" s="25">
        <v>10000000</v>
      </c>
      <c r="I130" s="25">
        <v>10000000</v>
      </c>
      <c r="J130" s="109"/>
      <c r="K130" s="109"/>
      <c r="L130" s="40" t="s">
        <v>1</v>
      </c>
    </row>
    <row r="131" spans="1:12" ht="24" hidden="1" x14ac:dyDescent="0.2">
      <c r="A131" s="10"/>
      <c r="B131" s="11"/>
      <c r="C131" s="12">
        <v>5</v>
      </c>
      <c r="D131" s="29" t="s">
        <v>25</v>
      </c>
      <c r="E131" s="25">
        <v>3000000</v>
      </c>
      <c r="F131" s="25">
        <v>3000000</v>
      </c>
      <c r="G131" s="25"/>
      <c r="H131" s="25">
        <v>3000000</v>
      </c>
      <c r="I131" s="25">
        <v>3000000</v>
      </c>
      <c r="J131" s="109"/>
      <c r="K131" s="109"/>
      <c r="L131" s="40" t="s">
        <v>1</v>
      </c>
    </row>
    <row r="132" spans="1:12" ht="24" hidden="1" x14ac:dyDescent="0.2">
      <c r="A132" s="19"/>
      <c r="C132" s="12">
        <v>6</v>
      </c>
      <c r="D132" s="27" t="s">
        <v>26</v>
      </c>
      <c r="E132" s="25">
        <v>6500000</v>
      </c>
      <c r="F132" s="25">
        <v>6500000</v>
      </c>
      <c r="G132" s="25"/>
      <c r="H132" s="25">
        <v>6500000</v>
      </c>
      <c r="I132" s="25">
        <v>6500000</v>
      </c>
      <c r="J132" s="109"/>
      <c r="K132" s="109"/>
      <c r="L132" s="40" t="s">
        <v>1</v>
      </c>
    </row>
    <row r="133" spans="1:12" ht="24" hidden="1" x14ac:dyDescent="0.2">
      <c r="A133" s="10"/>
      <c r="B133" s="11"/>
      <c r="C133" s="12">
        <v>7</v>
      </c>
      <c r="D133" s="29" t="s">
        <v>27</v>
      </c>
      <c r="E133" s="25">
        <v>11000000</v>
      </c>
      <c r="F133" s="25">
        <v>11000000</v>
      </c>
      <c r="G133" s="25"/>
      <c r="H133" s="25">
        <v>11000000</v>
      </c>
      <c r="I133" s="25">
        <v>11000000</v>
      </c>
      <c r="J133" s="109"/>
      <c r="K133" s="109"/>
      <c r="L133" s="40" t="s">
        <v>1</v>
      </c>
    </row>
    <row r="134" spans="1:12" ht="24" hidden="1" x14ac:dyDescent="0.2">
      <c r="A134" s="16"/>
      <c r="B134" s="17"/>
      <c r="C134" s="12">
        <v>8</v>
      </c>
      <c r="D134" s="28" t="s">
        <v>28</v>
      </c>
      <c r="E134" s="25">
        <v>7000000</v>
      </c>
      <c r="F134" s="25">
        <v>7000000</v>
      </c>
      <c r="G134" s="25"/>
      <c r="H134" s="25">
        <v>7000000</v>
      </c>
      <c r="I134" s="25">
        <v>7000000</v>
      </c>
      <c r="J134" s="109"/>
      <c r="K134" s="109"/>
      <c r="L134" s="40" t="s">
        <v>1</v>
      </c>
    </row>
    <row r="135" spans="1:12" ht="24" hidden="1" x14ac:dyDescent="0.2">
      <c r="A135" s="10"/>
      <c r="B135" s="11"/>
      <c r="C135" s="12">
        <v>9</v>
      </c>
      <c r="D135" s="29" t="s">
        <v>11</v>
      </c>
      <c r="E135" s="25"/>
      <c r="F135" s="25"/>
      <c r="G135" s="25"/>
      <c r="H135" s="25">
        <v>2500000</v>
      </c>
      <c r="I135" s="25"/>
      <c r="J135" s="25">
        <v>2500000</v>
      </c>
      <c r="K135" s="109"/>
      <c r="L135" s="40" t="s">
        <v>1</v>
      </c>
    </row>
    <row r="136" spans="1:12" ht="24" hidden="1" x14ac:dyDescent="0.2">
      <c r="A136" s="10"/>
      <c r="B136" s="11"/>
      <c r="C136" s="12">
        <v>10</v>
      </c>
      <c r="D136" s="29" t="s">
        <v>13</v>
      </c>
      <c r="E136" s="25"/>
      <c r="F136" s="25"/>
      <c r="G136" s="25"/>
      <c r="H136" s="25">
        <v>2500000</v>
      </c>
      <c r="I136" s="25"/>
      <c r="J136" s="25">
        <v>2500000</v>
      </c>
      <c r="K136" s="109"/>
      <c r="L136" s="40" t="s">
        <v>1</v>
      </c>
    </row>
    <row r="137" spans="1:12" ht="24" hidden="1" x14ac:dyDescent="0.2">
      <c r="A137" s="10"/>
      <c r="B137" s="11"/>
      <c r="C137" s="12">
        <v>11</v>
      </c>
      <c r="D137" s="29" t="s">
        <v>15</v>
      </c>
      <c r="E137" s="25"/>
      <c r="F137" s="25"/>
      <c r="G137" s="25"/>
      <c r="H137" s="25">
        <v>3000000</v>
      </c>
      <c r="I137" s="25"/>
      <c r="J137" s="25">
        <v>3000000</v>
      </c>
      <c r="K137" s="109"/>
      <c r="L137" s="40" t="s">
        <v>1</v>
      </c>
    </row>
    <row r="138" spans="1:12" ht="24" hidden="1" x14ac:dyDescent="0.2">
      <c r="A138" s="10"/>
      <c r="B138" s="11"/>
      <c r="C138" s="12">
        <v>12</v>
      </c>
      <c r="D138" s="29" t="s">
        <v>16</v>
      </c>
      <c r="E138" s="25"/>
      <c r="F138" s="25"/>
      <c r="G138" s="25"/>
      <c r="H138" s="25">
        <v>2000000</v>
      </c>
      <c r="I138" s="25"/>
      <c r="J138" s="25">
        <v>2000000</v>
      </c>
      <c r="K138" s="109"/>
      <c r="L138" s="40" t="s">
        <v>1</v>
      </c>
    </row>
    <row r="139" spans="1:12" ht="24" hidden="1" x14ac:dyDescent="0.2">
      <c r="A139" s="10"/>
      <c r="B139" s="11"/>
      <c r="C139" s="12">
        <v>13</v>
      </c>
      <c r="D139" s="29" t="s">
        <v>19</v>
      </c>
      <c r="E139" s="25"/>
      <c r="F139" s="25"/>
      <c r="G139" s="25"/>
      <c r="H139" s="25">
        <v>1500000</v>
      </c>
      <c r="I139" s="25"/>
      <c r="J139" s="25">
        <v>1500000</v>
      </c>
      <c r="K139" s="109"/>
      <c r="L139" s="40" t="s">
        <v>1</v>
      </c>
    </row>
    <row r="140" spans="1:12" ht="24" hidden="1" x14ac:dyDescent="0.2">
      <c r="A140" s="19"/>
      <c r="C140" s="12">
        <v>14</v>
      </c>
      <c r="D140" s="29" t="s">
        <v>20</v>
      </c>
      <c r="E140" s="25"/>
      <c r="F140" s="25"/>
      <c r="G140" s="25"/>
      <c r="H140" s="25">
        <v>1500000</v>
      </c>
      <c r="I140" s="25"/>
      <c r="J140" s="25">
        <v>1500000</v>
      </c>
      <c r="K140" s="109"/>
      <c r="L140" s="40" t="s">
        <v>1</v>
      </c>
    </row>
    <row r="141" spans="1:12" ht="24" hidden="1" x14ac:dyDescent="0.2">
      <c r="A141" s="19"/>
      <c r="C141" s="12">
        <v>15</v>
      </c>
      <c r="D141" s="27" t="s">
        <v>24</v>
      </c>
      <c r="E141" s="25"/>
      <c r="F141" s="25"/>
      <c r="G141" s="25"/>
      <c r="H141" s="25">
        <v>2000000</v>
      </c>
      <c r="I141" s="25"/>
      <c r="J141" s="25">
        <v>2000000</v>
      </c>
      <c r="K141" s="109"/>
      <c r="L141" s="40" t="s">
        <v>1</v>
      </c>
    </row>
    <row r="142" spans="1:12" ht="24" hidden="1" x14ac:dyDescent="0.2">
      <c r="A142" s="10"/>
      <c r="B142" s="11"/>
      <c r="C142" s="12">
        <v>16</v>
      </c>
      <c r="D142" s="29" t="s">
        <v>17</v>
      </c>
      <c r="E142" s="25"/>
      <c r="F142" s="25"/>
      <c r="G142" s="25"/>
      <c r="H142" s="25">
        <v>9000000</v>
      </c>
      <c r="I142" s="25"/>
      <c r="J142" s="25">
        <v>9000000</v>
      </c>
      <c r="K142" s="109"/>
      <c r="L142" s="40" t="s">
        <v>1</v>
      </c>
    </row>
    <row r="143" spans="1:12" ht="24" hidden="1" x14ac:dyDescent="0.2">
      <c r="A143" s="19"/>
      <c r="C143" s="12">
        <v>17</v>
      </c>
      <c r="D143" s="27" t="s">
        <v>18</v>
      </c>
      <c r="E143" s="25"/>
      <c r="F143" s="25"/>
      <c r="G143" s="25"/>
      <c r="H143" s="25">
        <v>3500000</v>
      </c>
      <c r="I143" s="25"/>
      <c r="J143" s="25">
        <v>3500000</v>
      </c>
      <c r="K143" s="109"/>
      <c r="L143" s="40" t="s">
        <v>1</v>
      </c>
    </row>
    <row r="144" spans="1:12" ht="24" hidden="1" x14ac:dyDescent="0.2">
      <c r="A144" s="10"/>
      <c r="B144" s="11"/>
      <c r="C144" s="12">
        <v>18</v>
      </c>
      <c r="D144" s="29" t="s">
        <v>21</v>
      </c>
      <c r="E144" s="25"/>
      <c r="F144" s="25"/>
      <c r="G144" s="25"/>
      <c r="H144" s="25">
        <v>5000000</v>
      </c>
      <c r="I144" s="25"/>
      <c r="J144" s="25">
        <v>5000000</v>
      </c>
      <c r="K144" s="109"/>
      <c r="L144" s="40" t="s">
        <v>1</v>
      </c>
    </row>
    <row r="145" spans="1:12" ht="24" hidden="1" x14ac:dyDescent="0.2">
      <c r="A145" s="10"/>
      <c r="B145" s="11"/>
      <c r="C145" s="12">
        <v>19</v>
      </c>
      <c r="D145" s="29" t="s">
        <v>23</v>
      </c>
      <c r="E145" s="25"/>
      <c r="F145" s="25"/>
      <c r="G145" s="25"/>
      <c r="H145" s="25">
        <v>4500000</v>
      </c>
      <c r="I145" s="25"/>
      <c r="J145" s="25">
        <v>4500000</v>
      </c>
      <c r="K145" s="109"/>
      <c r="L145" s="40" t="s">
        <v>1</v>
      </c>
    </row>
    <row r="146" spans="1:12" ht="24" hidden="1" x14ac:dyDescent="0.2">
      <c r="A146" s="16"/>
      <c r="B146" s="17"/>
      <c r="C146" s="12">
        <v>20</v>
      </c>
      <c r="D146" s="28" t="s">
        <v>219</v>
      </c>
      <c r="E146" s="25"/>
      <c r="F146" s="25"/>
      <c r="G146" s="25"/>
      <c r="H146" s="25">
        <v>10000000</v>
      </c>
      <c r="I146" s="25"/>
      <c r="J146" s="25">
        <v>10000000</v>
      </c>
      <c r="K146" s="25"/>
      <c r="L146" s="40" t="s">
        <v>1</v>
      </c>
    </row>
    <row r="147" spans="1:12" s="1" customFormat="1" hidden="1" x14ac:dyDescent="0.2">
      <c r="A147" s="201" t="s">
        <v>42</v>
      </c>
      <c r="B147" s="202"/>
      <c r="C147" s="202"/>
      <c r="D147" s="202"/>
      <c r="E147" s="6">
        <f>E148</f>
        <v>0</v>
      </c>
      <c r="F147" s="6"/>
      <c r="G147" s="6">
        <f>G148</f>
        <v>0</v>
      </c>
      <c r="H147" s="6">
        <f>H148</f>
        <v>2102600</v>
      </c>
      <c r="I147" s="6">
        <f>I148</f>
        <v>0</v>
      </c>
      <c r="J147" s="114">
        <f>J148</f>
        <v>2102600</v>
      </c>
      <c r="K147" s="114">
        <f>K148</f>
        <v>0</v>
      </c>
      <c r="L147" s="36"/>
    </row>
    <row r="148" spans="1:12" s="1" customFormat="1" ht="43.5" hidden="1" x14ac:dyDescent="0.2">
      <c r="A148" s="152" t="s">
        <v>51</v>
      </c>
      <c r="B148" s="153"/>
      <c r="C148" s="153"/>
      <c r="D148" s="154"/>
      <c r="E148" s="43">
        <f>E150+E155</f>
        <v>0</v>
      </c>
      <c r="F148" s="43"/>
      <c r="G148" s="43">
        <f>G150+G155</f>
        <v>0</v>
      </c>
      <c r="H148" s="43">
        <f>H150+H155</f>
        <v>2102600</v>
      </c>
      <c r="I148" s="43">
        <f>I150+I155</f>
        <v>0</v>
      </c>
      <c r="J148" s="117">
        <f>J150+J155</f>
        <v>2102600</v>
      </c>
      <c r="K148" s="117">
        <f>K150+K155</f>
        <v>0</v>
      </c>
      <c r="L148" s="44" t="s">
        <v>41</v>
      </c>
    </row>
    <row r="149" spans="1:12" s="1" customFormat="1" hidden="1" x14ac:dyDescent="0.2">
      <c r="A149" s="166" t="s">
        <v>50</v>
      </c>
      <c r="B149" s="167"/>
      <c r="C149" s="167"/>
      <c r="D149" s="168"/>
      <c r="E149" s="7">
        <f>E150</f>
        <v>0</v>
      </c>
      <c r="F149" s="7"/>
      <c r="G149" s="7">
        <f>G150</f>
        <v>0</v>
      </c>
      <c r="H149" s="7">
        <f>H150</f>
        <v>1027600</v>
      </c>
      <c r="I149" s="7">
        <f>I150</f>
        <v>0</v>
      </c>
      <c r="J149" s="115">
        <f>J150+J155</f>
        <v>2102600</v>
      </c>
      <c r="K149" s="115">
        <f>K150</f>
        <v>0</v>
      </c>
      <c r="L149" s="38"/>
    </row>
    <row r="150" spans="1:12" s="1" customFormat="1" hidden="1" x14ac:dyDescent="0.2">
      <c r="A150" s="8"/>
      <c r="B150" s="199" t="s">
        <v>43</v>
      </c>
      <c r="C150" s="199"/>
      <c r="D150" s="200"/>
      <c r="E150" s="9">
        <f>SUM(E151:E154)</f>
        <v>0</v>
      </c>
      <c r="F150" s="9"/>
      <c r="G150" s="9">
        <f>SUM(G151:G154)</f>
        <v>0</v>
      </c>
      <c r="H150" s="9">
        <f>SUM(H151:H154)</f>
        <v>1027600</v>
      </c>
      <c r="I150" s="9">
        <f>SUM(I151:I154)</f>
        <v>0</v>
      </c>
      <c r="J150" s="116">
        <f>SUM(J151:J154)</f>
        <v>1027600</v>
      </c>
      <c r="K150" s="116">
        <f>SUM(K151:K154)</f>
        <v>0</v>
      </c>
      <c r="L150" s="39"/>
    </row>
    <row r="151" spans="1:12" ht="24" hidden="1" x14ac:dyDescent="0.2">
      <c r="A151" s="10"/>
      <c r="B151" s="11"/>
      <c r="C151" s="12">
        <v>1</v>
      </c>
      <c r="D151" s="29" t="s">
        <v>29</v>
      </c>
      <c r="E151" s="25"/>
      <c r="F151" s="25"/>
      <c r="G151" s="25"/>
      <c r="H151" s="25">
        <v>497000</v>
      </c>
      <c r="I151" s="25"/>
      <c r="J151" s="25">
        <v>497000</v>
      </c>
      <c r="K151" s="25"/>
      <c r="L151" s="40" t="s">
        <v>2</v>
      </c>
    </row>
    <row r="152" spans="1:12" ht="24" hidden="1" x14ac:dyDescent="0.2">
      <c r="A152" s="16"/>
      <c r="B152" s="17"/>
      <c r="C152" s="18">
        <v>2</v>
      </c>
      <c r="D152" s="28" t="s">
        <v>30</v>
      </c>
      <c r="E152" s="25"/>
      <c r="F152" s="25"/>
      <c r="G152" s="25"/>
      <c r="H152" s="25">
        <v>145000</v>
      </c>
      <c r="I152" s="25"/>
      <c r="J152" s="25">
        <v>145000</v>
      </c>
      <c r="K152" s="25"/>
      <c r="L152" s="40" t="s">
        <v>3</v>
      </c>
    </row>
    <row r="153" spans="1:12" ht="24" hidden="1" x14ac:dyDescent="0.2">
      <c r="A153" s="10"/>
      <c r="B153" s="11"/>
      <c r="C153" s="12">
        <v>3</v>
      </c>
      <c r="D153" s="29" t="s">
        <v>81</v>
      </c>
      <c r="E153" s="25"/>
      <c r="F153" s="25"/>
      <c r="G153" s="25"/>
      <c r="H153" s="25">
        <v>216800</v>
      </c>
      <c r="I153" s="25"/>
      <c r="J153" s="25">
        <v>216800</v>
      </c>
      <c r="K153" s="25"/>
      <c r="L153" s="40" t="s">
        <v>82</v>
      </c>
    </row>
    <row r="154" spans="1:12" ht="24" hidden="1" x14ac:dyDescent="0.2">
      <c r="A154" s="16"/>
      <c r="B154" s="17"/>
      <c r="C154" s="18">
        <v>4</v>
      </c>
      <c r="D154" s="28" t="s">
        <v>83</v>
      </c>
      <c r="E154" s="25"/>
      <c r="F154" s="25"/>
      <c r="G154" s="25"/>
      <c r="H154" s="25">
        <v>168800</v>
      </c>
      <c r="I154" s="25"/>
      <c r="J154" s="25">
        <v>168800</v>
      </c>
      <c r="K154" s="25"/>
      <c r="L154" s="40" t="s">
        <v>82</v>
      </c>
    </row>
    <row r="155" spans="1:12" s="1" customFormat="1" hidden="1" x14ac:dyDescent="0.2">
      <c r="A155" s="32"/>
      <c r="B155" s="194" t="s">
        <v>44</v>
      </c>
      <c r="C155" s="194"/>
      <c r="D155" s="195"/>
      <c r="E155" s="31">
        <f>SUM(E156:E156)</f>
        <v>0</v>
      </c>
      <c r="F155" s="31"/>
      <c r="G155" s="31">
        <f>SUM(G156:G156)</f>
        <v>0</v>
      </c>
      <c r="H155" s="31">
        <f>SUM(H156:H156)</f>
        <v>1075000</v>
      </c>
      <c r="I155" s="31">
        <f>SUM(I156:I156)</f>
        <v>0</v>
      </c>
      <c r="J155" s="118">
        <f>SUM(J156:J156)</f>
        <v>1075000</v>
      </c>
      <c r="K155" s="118">
        <f>SUM(K156:K156)</f>
        <v>0</v>
      </c>
      <c r="L155" s="41"/>
    </row>
    <row r="156" spans="1:12" ht="24" hidden="1" x14ac:dyDescent="0.2">
      <c r="A156" s="10"/>
      <c r="B156" s="11"/>
      <c r="C156" s="12">
        <v>1</v>
      </c>
      <c r="D156" s="29" t="s">
        <v>31</v>
      </c>
      <c r="E156" s="24"/>
      <c r="F156" s="24"/>
      <c r="G156" s="24"/>
      <c r="H156" s="24">
        <v>1075000</v>
      </c>
      <c r="I156" s="24"/>
      <c r="J156" s="24">
        <v>1075000</v>
      </c>
      <c r="K156" s="24"/>
      <c r="L156" s="40" t="s">
        <v>7</v>
      </c>
    </row>
    <row r="157" spans="1:12" s="1" customFormat="1" hidden="1" x14ac:dyDescent="0.2">
      <c r="A157" s="201" t="s">
        <v>52</v>
      </c>
      <c r="B157" s="202"/>
      <c r="C157" s="202"/>
      <c r="D157" s="202"/>
      <c r="E157" s="6">
        <f>E158</f>
        <v>0</v>
      </c>
      <c r="F157" s="6"/>
      <c r="G157" s="6">
        <f>G158</f>
        <v>0</v>
      </c>
      <c r="H157" s="6">
        <f>H158</f>
        <v>11294540</v>
      </c>
      <c r="I157" s="6">
        <f>I158</f>
        <v>0</v>
      </c>
      <c r="J157" s="114">
        <f>J158</f>
        <v>11294540</v>
      </c>
      <c r="K157" s="114">
        <f>K158</f>
        <v>0</v>
      </c>
      <c r="L157" s="36"/>
    </row>
    <row r="158" spans="1:12" s="1" customFormat="1" hidden="1" x14ac:dyDescent="0.2">
      <c r="A158" s="33" t="s">
        <v>32</v>
      </c>
      <c r="B158" s="34"/>
      <c r="C158" s="34"/>
      <c r="D158" s="35"/>
      <c r="E158" s="23">
        <f>E159+E216</f>
        <v>0</v>
      </c>
      <c r="F158" s="23"/>
      <c r="G158" s="23">
        <f>G159+G216</f>
        <v>0</v>
      </c>
      <c r="H158" s="23">
        <f>H159+H216</f>
        <v>11294540</v>
      </c>
      <c r="I158" s="23">
        <f>I159+I216</f>
        <v>0</v>
      </c>
      <c r="J158" s="106">
        <f>J159+J216</f>
        <v>11294540</v>
      </c>
      <c r="K158" s="106">
        <f>K159+K216</f>
        <v>0</v>
      </c>
      <c r="L158" s="37"/>
    </row>
    <row r="159" spans="1:12" s="1" customFormat="1" hidden="1" x14ac:dyDescent="0.2">
      <c r="A159" s="166" t="s">
        <v>45</v>
      </c>
      <c r="B159" s="167"/>
      <c r="C159" s="167"/>
      <c r="D159" s="168"/>
      <c r="E159" s="7">
        <f>E160+E164</f>
        <v>0</v>
      </c>
      <c r="F159" s="7"/>
      <c r="G159" s="7">
        <f>G160+G164</f>
        <v>0</v>
      </c>
      <c r="H159" s="7">
        <f>H160+H164</f>
        <v>11294540</v>
      </c>
      <c r="I159" s="7">
        <f>I160+I164</f>
        <v>0</v>
      </c>
      <c r="J159" s="115">
        <f>J160+J164</f>
        <v>11294540</v>
      </c>
      <c r="K159" s="115">
        <f>K160+K164</f>
        <v>0</v>
      </c>
      <c r="L159" s="38"/>
    </row>
    <row r="160" spans="1:12" s="1" customFormat="1" hidden="1" x14ac:dyDescent="0.2">
      <c r="A160" s="8"/>
      <c r="B160" s="199" t="s">
        <v>46</v>
      </c>
      <c r="C160" s="199"/>
      <c r="D160" s="200"/>
      <c r="E160" s="9">
        <f>SUM(E161:E163)</f>
        <v>0</v>
      </c>
      <c r="F160" s="9"/>
      <c r="G160" s="9">
        <f>SUM(G161:G163)</f>
        <v>0</v>
      </c>
      <c r="H160" s="9">
        <f>SUM(H161:H163)</f>
        <v>4508300</v>
      </c>
      <c r="I160" s="9">
        <f>SUM(I161:I163)</f>
        <v>0</v>
      </c>
      <c r="J160" s="116">
        <f>SUM(J161:J163)</f>
        <v>4508300</v>
      </c>
      <c r="K160" s="116">
        <f>SUM(K161:K163)</f>
        <v>0</v>
      </c>
      <c r="L160" s="39"/>
    </row>
    <row r="161" spans="1:12" ht="24" hidden="1" x14ac:dyDescent="0.2">
      <c r="A161" s="13"/>
      <c r="B161" s="14"/>
      <c r="C161" s="15">
        <v>1</v>
      </c>
      <c r="D161" s="26" t="s">
        <v>35</v>
      </c>
      <c r="E161" s="25"/>
      <c r="F161" s="25"/>
      <c r="G161" s="25"/>
      <c r="H161" s="25">
        <v>1823100</v>
      </c>
      <c r="I161" s="25"/>
      <c r="J161" s="25">
        <v>1823100</v>
      </c>
      <c r="K161" s="25"/>
      <c r="L161" s="40" t="s">
        <v>4</v>
      </c>
    </row>
    <row r="162" spans="1:12" ht="24" hidden="1" x14ac:dyDescent="0.2">
      <c r="A162" s="10"/>
      <c r="B162" s="11"/>
      <c r="C162" s="12">
        <v>2</v>
      </c>
      <c r="D162" s="29" t="s">
        <v>34</v>
      </c>
      <c r="E162" s="25"/>
      <c r="F162" s="25"/>
      <c r="G162" s="25"/>
      <c r="H162" s="25">
        <v>2200000</v>
      </c>
      <c r="I162" s="25"/>
      <c r="J162" s="25">
        <v>2200000</v>
      </c>
      <c r="K162" s="25"/>
      <c r="L162" s="40" t="s">
        <v>5</v>
      </c>
    </row>
    <row r="163" spans="1:12" ht="65.25" hidden="1" x14ac:dyDescent="0.2">
      <c r="A163" s="19"/>
      <c r="C163" s="3">
        <v>3</v>
      </c>
      <c r="D163" s="27" t="s">
        <v>33</v>
      </c>
      <c r="E163" s="25"/>
      <c r="F163" s="25"/>
      <c r="G163" s="25"/>
      <c r="H163" s="25">
        <v>485200</v>
      </c>
      <c r="I163" s="25"/>
      <c r="J163" s="25">
        <v>485200</v>
      </c>
      <c r="K163" s="25"/>
      <c r="L163" s="40" t="s">
        <v>36</v>
      </c>
    </row>
    <row r="164" spans="1:12" s="1" customFormat="1" hidden="1" x14ac:dyDescent="0.2">
      <c r="A164" s="8"/>
      <c r="B164" s="199" t="s">
        <v>53</v>
      </c>
      <c r="C164" s="199"/>
      <c r="D164" s="200"/>
      <c r="E164" s="9">
        <f>SUM(E165:E167)</f>
        <v>0</v>
      </c>
      <c r="F164" s="9"/>
      <c r="G164" s="9">
        <f>SUM(G165:G167)</f>
        <v>0</v>
      </c>
      <c r="H164" s="9">
        <f>SUM(H165:H167)</f>
        <v>6786240</v>
      </c>
      <c r="I164" s="9">
        <f>SUM(I165:I167)</f>
        <v>0</v>
      </c>
      <c r="J164" s="116">
        <f>SUM(J165:J167)</f>
        <v>6786240</v>
      </c>
      <c r="K164" s="116">
        <f>SUM(K165:K167)</f>
        <v>0</v>
      </c>
      <c r="L164" s="39"/>
    </row>
    <row r="165" spans="1:12" ht="48" hidden="1" x14ac:dyDescent="0.2">
      <c r="A165" s="13"/>
      <c r="B165" s="14"/>
      <c r="C165" s="15">
        <v>1</v>
      </c>
      <c r="D165" s="26" t="s">
        <v>37</v>
      </c>
      <c r="E165" s="25"/>
      <c r="F165" s="25"/>
      <c r="G165" s="25"/>
      <c r="H165" s="25">
        <v>2925240</v>
      </c>
      <c r="I165" s="25"/>
      <c r="J165" s="25">
        <v>2925240</v>
      </c>
      <c r="K165" s="25"/>
      <c r="L165" s="40" t="s">
        <v>6</v>
      </c>
    </row>
    <row r="166" spans="1:12" ht="48" hidden="1" x14ac:dyDescent="0.2">
      <c r="A166" s="10"/>
      <c r="B166" s="11"/>
      <c r="C166" s="12">
        <v>2</v>
      </c>
      <c r="D166" s="29" t="s">
        <v>38</v>
      </c>
      <c r="E166" s="25"/>
      <c r="F166" s="25"/>
      <c r="G166" s="25"/>
      <c r="H166" s="25">
        <v>1539700</v>
      </c>
      <c r="I166" s="25"/>
      <c r="J166" s="25">
        <v>1539700</v>
      </c>
      <c r="K166" s="25"/>
      <c r="L166" s="40" t="s">
        <v>6</v>
      </c>
    </row>
    <row r="167" spans="1:12" ht="43.5" hidden="1" x14ac:dyDescent="0.2">
      <c r="A167" s="10"/>
      <c r="B167" s="11"/>
      <c r="C167" s="12">
        <v>3</v>
      </c>
      <c r="D167" s="29" t="s">
        <v>39</v>
      </c>
      <c r="E167" s="25"/>
      <c r="F167" s="25"/>
      <c r="G167" s="25"/>
      <c r="H167" s="25">
        <v>2321300</v>
      </c>
      <c r="I167" s="25"/>
      <c r="J167" s="25">
        <v>2321300</v>
      </c>
      <c r="K167" s="25"/>
      <c r="L167" s="40" t="s">
        <v>6</v>
      </c>
    </row>
    <row r="168" spans="1:12" s="1" customFormat="1" hidden="1" x14ac:dyDescent="0.2">
      <c r="A168" s="201" t="s">
        <v>54</v>
      </c>
      <c r="B168" s="202"/>
      <c r="C168" s="202"/>
      <c r="D168" s="202"/>
      <c r="E168" s="6">
        <f>E169</f>
        <v>0</v>
      </c>
      <c r="F168" s="6"/>
      <c r="G168" s="6">
        <f>G169</f>
        <v>0</v>
      </c>
      <c r="H168" s="6">
        <f>H169</f>
        <v>2050000</v>
      </c>
      <c r="I168" s="6">
        <f>I169</f>
        <v>0</v>
      </c>
      <c r="J168" s="114">
        <f>J169</f>
        <v>2050000</v>
      </c>
      <c r="K168" s="114">
        <f>K169</f>
        <v>0</v>
      </c>
      <c r="L168" s="36"/>
    </row>
    <row r="169" spans="1:12" s="1" customFormat="1" hidden="1" x14ac:dyDescent="0.2">
      <c r="A169" s="33" t="s">
        <v>55</v>
      </c>
      <c r="B169" s="34"/>
      <c r="C169" s="34"/>
      <c r="D169" s="35"/>
      <c r="E169" s="23">
        <f>E170+E227</f>
        <v>0</v>
      </c>
      <c r="F169" s="23"/>
      <c r="G169" s="23">
        <f>G170+G227</f>
        <v>0</v>
      </c>
      <c r="H169" s="23">
        <f>H170+H227</f>
        <v>2050000</v>
      </c>
      <c r="I169" s="23">
        <f>I170+I227</f>
        <v>0</v>
      </c>
      <c r="J169" s="106">
        <f>J170+J227</f>
        <v>2050000</v>
      </c>
      <c r="K169" s="106">
        <f>K170+K227</f>
        <v>0</v>
      </c>
      <c r="L169" s="37"/>
    </row>
    <row r="170" spans="1:12" s="1" customFormat="1" hidden="1" x14ac:dyDescent="0.2">
      <c r="A170" s="166" t="s">
        <v>56</v>
      </c>
      <c r="B170" s="167"/>
      <c r="C170" s="167"/>
      <c r="D170" s="168"/>
      <c r="E170" s="7">
        <f>E171+E200</f>
        <v>0</v>
      </c>
      <c r="F170" s="7"/>
      <c r="G170" s="7">
        <f>G171+G200</f>
        <v>0</v>
      </c>
      <c r="H170" s="7">
        <f>H171+H200</f>
        <v>2050000</v>
      </c>
      <c r="I170" s="7">
        <f>I171+I200</f>
        <v>0</v>
      </c>
      <c r="J170" s="115">
        <f>J171+J200</f>
        <v>2050000</v>
      </c>
      <c r="K170" s="115">
        <f>K171+K200</f>
        <v>0</v>
      </c>
      <c r="L170" s="38"/>
    </row>
    <row r="171" spans="1:12" s="1" customFormat="1" hidden="1" x14ac:dyDescent="0.2">
      <c r="A171" s="32"/>
      <c r="B171" s="194" t="s">
        <v>57</v>
      </c>
      <c r="C171" s="194"/>
      <c r="D171" s="195"/>
      <c r="E171" s="9">
        <f>SUM(E172:E172)</f>
        <v>0</v>
      </c>
      <c r="F171" s="9"/>
      <c r="G171" s="9">
        <f>SUM(G172:G172)</f>
        <v>0</v>
      </c>
      <c r="H171" s="9">
        <f>SUM(H172:H172)</f>
        <v>2050000</v>
      </c>
      <c r="I171" s="9">
        <f>SUM(I172:I172)</f>
        <v>0</v>
      </c>
      <c r="J171" s="116">
        <f>SUM(J172:J172)</f>
        <v>2050000</v>
      </c>
      <c r="K171" s="116">
        <f>SUM(K172:K172)</f>
        <v>0</v>
      </c>
      <c r="L171" s="39"/>
    </row>
    <row r="172" spans="1:12" ht="24" hidden="1" x14ac:dyDescent="0.2">
      <c r="A172" s="10"/>
      <c r="B172" s="11"/>
      <c r="C172" s="12">
        <v>1</v>
      </c>
      <c r="D172" s="29" t="s">
        <v>59</v>
      </c>
      <c r="E172" s="100"/>
      <c r="F172" s="100"/>
      <c r="G172" s="100"/>
      <c r="H172" s="100">
        <v>2050000</v>
      </c>
      <c r="I172" s="100"/>
      <c r="J172" s="100">
        <v>2050000</v>
      </c>
      <c r="K172" s="100"/>
      <c r="L172" s="40" t="s">
        <v>58</v>
      </c>
    </row>
    <row r="173" spans="1:12" s="5" customFormat="1" x14ac:dyDescent="0.55000000000000004">
      <c r="A173" s="169" t="s">
        <v>78</v>
      </c>
      <c r="B173" s="170"/>
      <c r="C173" s="170"/>
      <c r="D173" s="171"/>
      <c r="E173" s="134">
        <f>E174+E185+E190</f>
        <v>500000</v>
      </c>
      <c r="F173" s="134"/>
      <c r="G173" s="134">
        <f>G174+G185+G190</f>
        <v>500000</v>
      </c>
      <c r="H173" s="54">
        <f>H174+H185+H190</f>
        <v>51600400</v>
      </c>
      <c r="I173" s="54">
        <f>I174+I185+I190</f>
        <v>21060400</v>
      </c>
      <c r="J173" s="119">
        <f>J174+J185+J190</f>
        <v>30540000</v>
      </c>
      <c r="K173" s="119">
        <f>K174+K185+K190</f>
        <v>0</v>
      </c>
      <c r="L173" s="55"/>
    </row>
    <row r="174" spans="1:12" s="1" customFormat="1" hidden="1" x14ac:dyDescent="0.2">
      <c r="A174" s="151" t="s">
        <v>60</v>
      </c>
      <c r="B174" s="151"/>
      <c r="C174" s="151"/>
      <c r="D174" s="151"/>
      <c r="E174" s="50">
        <f t="shared" ref="E174:K175" si="7">E175</f>
        <v>0</v>
      </c>
      <c r="F174" s="50"/>
      <c r="G174" s="50">
        <f t="shared" si="7"/>
        <v>0</v>
      </c>
      <c r="H174" s="50">
        <f t="shared" si="7"/>
        <v>38100400</v>
      </c>
      <c r="I174" s="50">
        <f t="shared" si="7"/>
        <v>11560400</v>
      </c>
      <c r="J174" s="120">
        <f t="shared" si="7"/>
        <v>26540000</v>
      </c>
      <c r="K174" s="120">
        <f t="shared" si="7"/>
        <v>0</v>
      </c>
      <c r="L174" s="51"/>
    </row>
    <row r="175" spans="1:12" s="1" customFormat="1" hidden="1" x14ac:dyDescent="0.2">
      <c r="A175" s="30" t="s">
        <v>61</v>
      </c>
      <c r="B175" s="21"/>
      <c r="C175" s="21"/>
      <c r="D175" s="22"/>
      <c r="E175" s="23">
        <f t="shared" si="7"/>
        <v>0</v>
      </c>
      <c r="F175" s="23"/>
      <c r="G175" s="23">
        <f t="shared" si="7"/>
        <v>0</v>
      </c>
      <c r="H175" s="23">
        <f t="shared" si="7"/>
        <v>38100400</v>
      </c>
      <c r="I175" s="23">
        <f t="shared" si="7"/>
        <v>11560400</v>
      </c>
      <c r="J175" s="106">
        <f t="shared" si="7"/>
        <v>26540000</v>
      </c>
      <c r="K175" s="106">
        <f t="shared" si="7"/>
        <v>0</v>
      </c>
      <c r="L175" s="37"/>
    </row>
    <row r="176" spans="1:12" s="1" customFormat="1" hidden="1" x14ac:dyDescent="0.2">
      <c r="A176" s="145" t="s">
        <v>62</v>
      </c>
      <c r="B176" s="146"/>
      <c r="C176" s="146"/>
      <c r="D176" s="147"/>
      <c r="E176" s="45">
        <f>E177+E182</f>
        <v>0</v>
      </c>
      <c r="F176" s="45"/>
      <c r="G176" s="45">
        <f>G177+G182</f>
        <v>0</v>
      </c>
      <c r="H176" s="45">
        <f>H177+H182</f>
        <v>38100400</v>
      </c>
      <c r="I176" s="45">
        <f>I177+I182</f>
        <v>11560400</v>
      </c>
      <c r="J176" s="121">
        <f>J177+J182</f>
        <v>26540000</v>
      </c>
      <c r="K176" s="121">
        <f>K177+K182</f>
        <v>0</v>
      </c>
      <c r="L176" s="46"/>
    </row>
    <row r="177" spans="1:12" s="1" customFormat="1" hidden="1" x14ac:dyDescent="0.2">
      <c r="A177" s="47"/>
      <c r="B177" s="148" t="s">
        <v>63</v>
      </c>
      <c r="C177" s="148"/>
      <c r="D177" s="149"/>
      <c r="E177" s="48">
        <f>SUM(E178:E181)</f>
        <v>0</v>
      </c>
      <c r="F177" s="48"/>
      <c r="G177" s="48">
        <f>SUM(G178:G181)</f>
        <v>0</v>
      </c>
      <c r="H177" s="48">
        <f>SUM(H178:H181)</f>
        <v>30100400</v>
      </c>
      <c r="I177" s="48">
        <f>SUM(I178:I181)</f>
        <v>3560400</v>
      </c>
      <c r="J177" s="122">
        <f>SUM(J178:J181)</f>
        <v>26540000</v>
      </c>
      <c r="K177" s="122">
        <f>SUM(K180:K181)</f>
        <v>0</v>
      </c>
      <c r="L177" s="49"/>
    </row>
    <row r="178" spans="1:12" ht="43.5" hidden="1" x14ac:dyDescent="0.2">
      <c r="A178" s="10"/>
      <c r="B178" s="11"/>
      <c r="C178" s="15">
        <v>1</v>
      </c>
      <c r="D178" s="29" t="s">
        <v>155</v>
      </c>
      <c r="E178" s="25"/>
      <c r="F178" s="25"/>
      <c r="G178" s="25"/>
      <c r="H178" s="25">
        <v>2871400</v>
      </c>
      <c r="I178" s="25">
        <v>2871400</v>
      </c>
      <c r="J178" s="109"/>
      <c r="K178" s="109"/>
      <c r="L178" s="40" t="s">
        <v>295</v>
      </c>
    </row>
    <row r="179" spans="1:12" ht="43.5" hidden="1" x14ac:dyDescent="0.2">
      <c r="A179" s="10"/>
      <c r="B179" s="11"/>
      <c r="C179" s="12">
        <v>2</v>
      </c>
      <c r="D179" s="29" t="s">
        <v>156</v>
      </c>
      <c r="E179" s="25"/>
      <c r="F179" s="25"/>
      <c r="G179" s="25"/>
      <c r="H179" s="25">
        <v>689000</v>
      </c>
      <c r="I179" s="25">
        <v>689000</v>
      </c>
      <c r="J179" s="109"/>
      <c r="K179" s="109"/>
      <c r="L179" s="40" t="s">
        <v>295</v>
      </c>
    </row>
    <row r="180" spans="1:12" ht="43.5" hidden="1" x14ac:dyDescent="0.2">
      <c r="A180" s="10"/>
      <c r="B180" s="11"/>
      <c r="C180" s="15">
        <v>3</v>
      </c>
      <c r="D180" s="29" t="s">
        <v>84</v>
      </c>
      <c r="E180" s="25"/>
      <c r="F180" s="25"/>
      <c r="G180" s="25"/>
      <c r="H180" s="25">
        <v>200000</v>
      </c>
      <c r="I180" s="25"/>
      <c r="J180" s="25">
        <v>200000</v>
      </c>
      <c r="K180" s="25"/>
      <c r="L180" s="40" t="s">
        <v>296</v>
      </c>
    </row>
    <row r="181" spans="1:12" ht="43.5" hidden="1" x14ac:dyDescent="0.2">
      <c r="A181" s="10"/>
      <c r="B181" s="11"/>
      <c r="C181" s="12">
        <v>4</v>
      </c>
      <c r="D181" s="29" t="s">
        <v>85</v>
      </c>
      <c r="E181" s="25"/>
      <c r="F181" s="25"/>
      <c r="G181" s="25"/>
      <c r="H181" s="25">
        <v>26340000</v>
      </c>
      <c r="I181" s="25"/>
      <c r="J181" s="25">
        <v>26340000</v>
      </c>
      <c r="K181" s="109"/>
      <c r="L181" s="40" t="s">
        <v>200</v>
      </c>
    </row>
    <row r="182" spans="1:12" s="1" customFormat="1" hidden="1" x14ac:dyDescent="0.2">
      <c r="A182" s="47"/>
      <c r="B182" s="148" t="s">
        <v>64</v>
      </c>
      <c r="C182" s="148"/>
      <c r="D182" s="149"/>
      <c r="E182" s="48">
        <f>SUM(E183:E184)</f>
        <v>0</v>
      </c>
      <c r="F182" s="48"/>
      <c r="G182" s="48">
        <f>SUM(G183:G184)</f>
        <v>0</v>
      </c>
      <c r="H182" s="48">
        <f>SUM(H183:H184)</f>
        <v>8000000</v>
      </c>
      <c r="I182" s="48">
        <f>SUM(I183:I184)</f>
        <v>8000000</v>
      </c>
      <c r="J182" s="122"/>
      <c r="K182" s="122"/>
      <c r="L182" s="49"/>
    </row>
    <row r="183" spans="1:12" ht="43.5" hidden="1" x14ac:dyDescent="0.2">
      <c r="A183" s="13"/>
      <c r="B183" s="14"/>
      <c r="C183" s="15">
        <v>1</v>
      </c>
      <c r="D183" s="26" t="s">
        <v>67</v>
      </c>
      <c r="E183" s="25"/>
      <c r="F183" s="25"/>
      <c r="G183" s="25"/>
      <c r="H183" s="25">
        <v>2000000</v>
      </c>
      <c r="I183" s="25">
        <v>2000000</v>
      </c>
      <c r="J183" s="109"/>
      <c r="K183" s="109"/>
      <c r="L183" s="40" t="s">
        <v>65</v>
      </c>
    </row>
    <row r="184" spans="1:12" ht="43.5" hidden="1" x14ac:dyDescent="0.2">
      <c r="A184" s="10"/>
      <c r="B184" s="11"/>
      <c r="C184" s="12">
        <v>2</v>
      </c>
      <c r="D184" s="29" t="s">
        <v>68</v>
      </c>
      <c r="E184" s="25"/>
      <c r="F184" s="25"/>
      <c r="G184" s="25"/>
      <c r="H184" s="25">
        <v>6000000</v>
      </c>
      <c r="I184" s="25">
        <v>6000000</v>
      </c>
      <c r="J184" s="109"/>
      <c r="K184" s="109"/>
      <c r="L184" s="40" t="s">
        <v>66</v>
      </c>
    </row>
    <row r="185" spans="1:12" s="1" customFormat="1" x14ac:dyDescent="0.2">
      <c r="A185" s="150" t="s">
        <v>69</v>
      </c>
      <c r="B185" s="151"/>
      <c r="C185" s="151"/>
      <c r="D185" s="151"/>
      <c r="E185" s="50">
        <f t="shared" ref="E185:K187" si="8">E186</f>
        <v>500000</v>
      </c>
      <c r="F185" s="50"/>
      <c r="G185" s="50">
        <f t="shared" si="8"/>
        <v>500000</v>
      </c>
      <c r="H185" s="50">
        <f t="shared" si="8"/>
        <v>500000</v>
      </c>
      <c r="I185" s="50">
        <f t="shared" si="8"/>
        <v>500000</v>
      </c>
      <c r="J185" s="120">
        <f t="shared" si="8"/>
        <v>0</v>
      </c>
      <c r="K185" s="120">
        <f t="shared" si="8"/>
        <v>0</v>
      </c>
      <c r="L185" s="51"/>
    </row>
    <row r="186" spans="1:12" s="1" customFormat="1" x14ac:dyDescent="0.2">
      <c r="A186" s="152" t="s">
        <v>70</v>
      </c>
      <c r="B186" s="153"/>
      <c r="C186" s="153"/>
      <c r="D186" s="154"/>
      <c r="E186" s="43">
        <f t="shared" si="8"/>
        <v>500000</v>
      </c>
      <c r="F186" s="43"/>
      <c r="G186" s="43">
        <f t="shared" si="8"/>
        <v>500000</v>
      </c>
      <c r="H186" s="43">
        <f t="shared" si="8"/>
        <v>500000</v>
      </c>
      <c r="I186" s="43">
        <f t="shared" si="8"/>
        <v>500000</v>
      </c>
      <c r="J186" s="117">
        <f t="shared" si="8"/>
        <v>0</v>
      </c>
      <c r="K186" s="117">
        <f t="shared" si="8"/>
        <v>0</v>
      </c>
      <c r="L186" s="44"/>
    </row>
    <row r="187" spans="1:12" s="1" customFormat="1" x14ac:dyDescent="0.2">
      <c r="A187" s="145" t="s">
        <v>71</v>
      </c>
      <c r="B187" s="146"/>
      <c r="C187" s="146"/>
      <c r="D187" s="147"/>
      <c r="E187" s="45">
        <f t="shared" si="8"/>
        <v>500000</v>
      </c>
      <c r="F187" s="45"/>
      <c r="G187" s="45">
        <f t="shared" si="8"/>
        <v>500000</v>
      </c>
      <c r="H187" s="45">
        <f t="shared" si="8"/>
        <v>500000</v>
      </c>
      <c r="I187" s="45">
        <f t="shared" si="8"/>
        <v>500000</v>
      </c>
      <c r="J187" s="121">
        <f t="shared" si="8"/>
        <v>0</v>
      </c>
      <c r="K187" s="121">
        <f t="shared" si="8"/>
        <v>0</v>
      </c>
      <c r="L187" s="46"/>
    </row>
    <row r="188" spans="1:12" s="1" customFormat="1" x14ac:dyDescent="0.2">
      <c r="A188" s="47"/>
      <c r="B188" s="148" t="s">
        <v>72</v>
      </c>
      <c r="C188" s="148"/>
      <c r="D188" s="149"/>
      <c r="E188" s="48">
        <f>SUM(E189:E189)</f>
        <v>500000</v>
      </c>
      <c r="F188" s="48"/>
      <c r="G188" s="48">
        <f>SUM(G189:G189)</f>
        <v>500000</v>
      </c>
      <c r="H188" s="48">
        <f>SUM(H189:H189)</f>
        <v>500000</v>
      </c>
      <c r="I188" s="48">
        <f>SUM(I189:I189)</f>
        <v>500000</v>
      </c>
      <c r="J188" s="122">
        <f>SUM(J189:J189)</f>
        <v>0</v>
      </c>
      <c r="K188" s="122">
        <f>SUM(K189:K189)</f>
        <v>0</v>
      </c>
      <c r="L188" s="49"/>
    </row>
    <row r="189" spans="1:12" ht="46.5" x14ac:dyDescent="0.2">
      <c r="A189" s="16"/>
      <c r="B189" s="17"/>
      <c r="C189" s="12">
        <v>6</v>
      </c>
      <c r="D189" s="93" t="s">
        <v>211</v>
      </c>
      <c r="E189" s="92">
        <v>500000</v>
      </c>
      <c r="F189" s="92"/>
      <c r="G189" s="92">
        <v>500000</v>
      </c>
      <c r="H189" s="92">
        <v>500000</v>
      </c>
      <c r="I189" s="92">
        <v>500000</v>
      </c>
      <c r="J189" s="123"/>
      <c r="K189" s="123"/>
      <c r="L189" s="98" t="s">
        <v>197</v>
      </c>
    </row>
    <row r="190" spans="1:12" s="1" customFormat="1" hidden="1" x14ac:dyDescent="0.2">
      <c r="A190" s="150" t="s">
        <v>73</v>
      </c>
      <c r="B190" s="151"/>
      <c r="C190" s="151"/>
      <c r="D190" s="151"/>
      <c r="E190" s="50">
        <f t="shared" ref="E190:K192" si="9">E191</f>
        <v>0</v>
      </c>
      <c r="F190" s="50"/>
      <c r="G190" s="50">
        <f t="shared" si="9"/>
        <v>0</v>
      </c>
      <c r="H190" s="50">
        <f t="shared" si="9"/>
        <v>13000000</v>
      </c>
      <c r="I190" s="50">
        <f t="shared" si="9"/>
        <v>9000000</v>
      </c>
      <c r="J190" s="120">
        <f t="shared" si="9"/>
        <v>4000000</v>
      </c>
      <c r="K190" s="120">
        <f t="shared" si="9"/>
        <v>0</v>
      </c>
      <c r="L190" s="51"/>
    </row>
    <row r="191" spans="1:12" s="1" customFormat="1" hidden="1" x14ac:dyDescent="0.2">
      <c r="A191" s="33" t="s">
        <v>74</v>
      </c>
      <c r="B191" s="34"/>
      <c r="C191" s="34"/>
      <c r="D191" s="35"/>
      <c r="E191" s="23">
        <f t="shared" si="9"/>
        <v>0</v>
      </c>
      <c r="F191" s="23"/>
      <c r="G191" s="23">
        <f t="shared" si="9"/>
        <v>0</v>
      </c>
      <c r="H191" s="23">
        <f t="shared" si="9"/>
        <v>13000000</v>
      </c>
      <c r="I191" s="23">
        <f t="shared" si="9"/>
        <v>9000000</v>
      </c>
      <c r="J191" s="106">
        <f t="shared" si="9"/>
        <v>4000000</v>
      </c>
      <c r="K191" s="106">
        <f t="shared" si="9"/>
        <v>0</v>
      </c>
      <c r="L191" s="37"/>
    </row>
    <row r="192" spans="1:12" s="1" customFormat="1" hidden="1" x14ac:dyDescent="0.2">
      <c r="A192" s="145" t="s">
        <v>75</v>
      </c>
      <c r="B192" s="146"/>
      <c r="C192" s="146"/>
      <c r="D192" s="147"/>
      <c r="E192" s="45">
        <f t="shared" si="9"/>
        <v>0</v>
      </c>
      <c r="F192" s="45"/>
      <c r="G192" s="45">
        <f t="shared" si="9"/>
        <v>0</v>
      </c>
      <c r="H192" s="45">
        <f t="shared" si="9"/>
        <v>13000000</v>
      </c>
      <c r="I192" s="45">
        <f t="shared" si="9"/>
        <v>9000000</v>
      </c>
      <c r="J192" s="121">
        <f t="shared" si="9"/>
        <v>4000000</v>
      </c>
      <c r="K192" s="121">
        <f t="shared" si="9"/>
        <v>0</v>
      </c>
      <c r="L192" s="46"/>
    </row>
    <row r="193" spans="1:12" s="1" customFormat="1" hidden="1" x14ac:dyDescent="0.2">
      <c r="A193" s="47"/>
      <c r="B193" s="148" t="s">
        <v>76</v>
      </c>
      <c r="C193" s="148"/>
      <c r="D193" s="149"/>
      <c r="E193" s="48">
        <f>SUM(E194:E195)</f>
        <v>0</v>
      </c>
      <c r="F193" s="48"/>
      <c r="G193" s="48">
        <f>SUM(G194:G195)</f>
        <v>0</v>
      </c>
      <c r="H193" s="48">
        <f>SUM(H194:H195)</f>
        <v>13000000</v>
      </c>
      <c r="I193" s="48">
        <f>SUM(I194:I195)</f>
        <v>9000000</v>
      </c>
      <c r="J193" s="122">
        <f>SUM(J194:J195)</f>
        <v>4000000</v>
      </c>
      <c r="K193" s="122">
        <f>SUM(K194:K195)</f>
        <v>0</v>
      </c>
      <c r="L193" s="49"/>
    </row>
    <row r="194" spans="1:12" ht="43.5" hidden="1" x14ac:dyDescent="0.2">
      <c r="A194" s="13"/>
      <c r="B194" s="14"/>
      <c r="C194" s="15">
        <v>1</v>
      </c>
      <c r="D194" s="26" t="s">
        <v>79</v>
      </c>
      <c r="E194" s="25"/>
      <c r="F194" s="25"/>
      <c r="G194" s="25"/>
      <c r="H194" s="25">
        <v>12000000</v>
      </c>
      <c r="I194" s="25">
        <v>8000000</v>
      </c>
      <c r="J194" s="109">
        <v>4000000</v>
      </c>
      <c r="K194" s="109"/>
      <c r="L194" s="40" t="s">
        <v>65</v>
      </c>
    </row>
    <row r="195" spans="1:12" ht="43.5" hidden="1" x14ac:dyDescent="0.2">
      <c r="A195" s="10"/>
      <c r="B195" s="11"/>
      <c r="C195" s="12">
        <v>2</v>
      </c>
      <c r="D195" s="29" t="s">
        <v>80</v>
      </c>
      <c r="E195" s="25"/>
      <c r="F195" s="25"/>
      <c r="G195" s="25"/>
      <c r="H195" s="25">
        <v>1000000</v>
      </c>
      <c r="I195" s="25">
        <v>1000000</v>
      </c>
      <c r="J195" s="109"/>
      <c r="K195" s="109"/>
      <c r="L195" s="40" t="s">
        <v>218</v>
      </c>
    </row>
    <row r="196" spans="1:12" s="5" customFormat="1" ht="24" hidden="1" x14ac:dyDescent="0.2">
      <c r="A196" s="158" t="s">
        <v>257</v>
      </c>
      <c r="B196" s="159"/>
      <c r="C196" s="159"/>
      <c r="D196" s="160"/>
      <c r="E196" s="129">
        <v>8000000</v>
      </c>
      <c r="F196" s="129"/>
      <c r="G196" s="129">
        <v>8000000</v>
      </c>
      <c r="H196" s="129">
        <v>8000000</v>
      </c>
      <c r="I196" s="129">
        <v>8000000</v>
      </c>
      <c r="J196" s="130"/>
      <c r="K196" s="130" t="e">
        <f>K5+K121+K172+#REF!</f>
        <v>#REF!</v>
      </c>
      <c r="L196" s="139"/>
    </row>
    <row r="197" spans="1:12" s="5" customFormat="1" ht="24" hidden="1" x14ac:dyDescent="0.2">
      <c r="A197" s="177" t="s">
        <v>141</v>
      </c>
      <c r="B197" s="178"/>
      <c r="C197" s="178"/>
      <c r="D197" s="179"/>
      <c r="E197" s="136">
        <f>E6+E122+E173+E196</f>
        <v>96541600</v>
      </c>
      <c r="F197" s="136">
        <f>F6+F122+F173+F196</f>
        <v>87500000</v>
      </c>
      <c r="G197" s="136">
        <f>G6+G122+G173+G196</f>
        <v>9041600</v>
      </c>
      <c r="H197" s="136">
        <f>H6+H122+H173+H196</f>
        <v>600105734</v>
      </c>
      <c r="I197" s="136">
        <f>I6+I122+I173+I196</f>
        <v>191575410</v>
      </c>
      <c r="J197" s="137">
        <f>J6+J122+J173</f>
        <v>408530324</v>
      </c>
      <c r="K197" s="137" t="e">
        <f>K6+K122+K173+#REF!</f>
        <v>#REF!</v>
      </c>
      <c r="L197" s="138"/>
    </row>
    <row r="198" spans="1:12" s="5" customFormat="1" ht="24" hidden="1" x14ac:dyDescent="0.2">
      <c r="A198" s="155" t="s">
        <v>300</v>
      </c>
      <c r="B198" s="156"/>
      <c r="C198" s="156"/>
      <c r="D198" s="157"/>
      <c r="E198" s="142">
        <v>3247500</v>
      </c>
      <c r="F198" s="143"/>
      <c r="G198" s="142">
        <v>3247500</v>
      </c>
      <c r="H198" s="143"/>
      <c r="I198" s="143"/>
      <c r="J198" s="142"/>
      <c r="K198" s="142"/>
      <c r="L198" s="144"/>
    </row>
  </sheetData>
  <autoFilter ref="L1:L11"/>
  <mergeCells count="57">
    <mergeCell ref="A196:D196"/>
    <mergeCell ref="A197:D197"/>
    <mergeCell ref="A198:D198"/>
    <mergeCell ref="A186:D186"/>
    <mergeCell ref="A187:D187"/>
    <mergeCell ref="B188:D188"/>
    <mergeCell ref="A190:D190"/>
    <mergeCell ref="A192:D192"/>
    <mergeCell ref="B193:D193"/>
    <mergeCell ref="A173:D173"/>
    <mergeCell ref="A174:D174"/>
    <mergeCell ref="A176:D176"/>
    <mergeCell ref="B177:D177"/>
    <mergeCell ref="B182:D182"/>
    <mergeCell ref="A185:D185"/>
    <mergeCell ref="A159:D159"/>
    <mergeCell ref="B160:D160"/>
    <mergeCell ref="B164:D164"/>
    <mergeCell ref="A168:D168"/>
    <mergeCell ref="A170:D170"/>
    <mergeCell ref="B171:D171"/>
    <mergeCell ref="A147:D147"/>
    <mergeCell ref="A148:D148"/>
    <mergeCell ref="A149:D149"/>
    <mergeCell ref="B150:D150"/>
    <mergeCell ref="B155:D155"/>
    <mergeCell ref="A157:D157"/>
    <mergeCell ref="B109:D109"/>
    <mergeCell ref="B119:D119"/>
    <mergeCell ref="A122:D122"/>
    <mergeCell ref="A123:D123"/>
    <mergeCell ref="A125:D125"/>
    <mergeCell ref="B126:D126"/>
    <mergeCell ref="A34:D34"/>
    <mergeCell ref="A36:D36"/>
    <mergeCell ref="B37:D37"/>
    <mergeCell ref="B103:D103"/>
    <mergeCell ref="A106:D106"/>
    <mergeCell ref="A108:D108"/>
    <mergeCell ref="A23:D23"/>
    <mergeCell ref="B24:D24"/>
    <mergeCell ref="A28:D28"/>
    <mergeCell ref="B29:D29"/>
    <mergeCell ref="A31:D31"/>
    <mergeCell ref="B32:D32"/>
    <mergeCell ref="A6:D6"/>
    <mergeCell ref="A7:D7"/>
    <mergeCell ref="A9:D9"/>
    <mergeCell ref="B10:D10"/>
    <mergeCell ref="B12:D12"/>
    <mergeCell ref="B17:D17"/>
    <mergeCell ref="A1:L1"/>
    <mergeCell ref="D2:L2"/>
    <mergeCell ref="A3:D4"/>
    <mergeCell ref="E3:J3"/>
    <mergeCell ref="L3:L4"/>
    <mergeCell ref="A5:D5"/>
  </mergeCells>
  <pageMargins left="0.27559055118110237" right="0.11811023622047245" top="0.39370078740157483" bottom="0.31496062992125984" header="0.31496062992125984" footer="0.11811023622047245"/>
  <pageSetup paperSize="9" scale="71" orientation="portrait" r:id="rId1"/>
  <headerFooter>
    <oddFooter>&amp;C&amp;"TH SarabunPSK,ธรรมดา"หน้าที่ &amp;P&amp;R&amp;"TH SarabunPSK,ธรรมดา"&amp;9&amp;Z&amp;F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13</vt:i4>
      </vt:variant>
    </vt:vector>
  </HeadingPairs>
  <TitlesOfParts>
    <vt:vector size="26" baseType="lpstr">
      <vt:lpstr>ประเด็น 1-3</vt:lpstr>
      <vt:lpstr>Sheet4</vt:lpstr>
      <vt:lpstr>สาธารณสุข</vt:lpstr>
      <vt:lpstr>ชป.</vt:lpstr>
      <vt:lpstr>อ.ไชโย</vt:lpstr>
      <vt:lpstr>อ.ป่าโมก</vt:lpstr>
      <vt:lpstr>อ.สามโก้</vt:lpstr>
      <vt:lpstr>อ.โพธิ์ทอง</vt:lpstr>
      <vt:lpstr>อ.แสวงหา</vt:lpstr>
      <vt:lpstr>อ.วิเศษ</vt:lpstr>
      <vt:lpstr>ปกครอง</vt:lpstr>
      <vt:lpstr>กษ.</vt:lpstr>
      <vt:lpstr>ท่องเที่ยว</vt:lpstr>
      <vt:lpstr>Sheet4!_GoBack</vt:lpstr>
      <vt:lpstr>กษ.!Print_Titles</vt:lpstr>
      <vt:lpstr>ชป.!Print_Titles</vt:lpstr>
      <vt:lpstr>ท่องเที่ยว!Print_Titles</vt:lpstr>
      <vt:lpstr>ปกครอง!Print_Titles</vt:lpstr>
      <vt:lpstr>'ประเด็น 1-3'!Print_Titles</vt:lpstr>
      <vt:lpstr>สาธารณสุข!Print_Titles</vt:lpstr>
      <vt:lpstr>อ.ไชโย!Print_Titles</vt:lpstr>
      <vt:lpstr>อ.ป่าโมก!Print_Titles</vt:lpstr>
      <vt:lpstr>อ.โพธิ์ทอง!Print_Titles</vt:lpstr>
      <vt:lpstr>อ.วิเศษ!Print_Titles</vt:lpstr>
      <vt:lpstr>อ.สามโก้!Print_Titles</vt:lpstr>
      <vt:lpstr>อ.แสวงหา!Print_Titles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jaME</cp:lastModifiedBy>
  <cp:lastPrinted>2020-06-16T02:53:00Z</cp:lastPrinted>
  <dcterms:created xsi:type="dcterms:W3CDTF">2019-12-18T02:29:03Z</dcterms:created>
  <dcterms:modified xsi:type="dcterms:W3CDTF">2020-06-16T03:22:06Z</dcterms:modified>
</cp:coreProperties>
</file>