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\Desktop\Jame's document\งบประมาณปี 65\แผนปี 65\บัญชีโครงการปี 65\"/>
    </mc:Choice>
  </mc:AlternateContent>
  <bookViews>
    <workbookView xWindow="0" yWindow="0" windowWidth="24000" windowHeight="9750" tabRatio="944"/>
  </bookViews>
  <sheets>
    <sheet name="งบรวม" sheetId="28" r:id="rId1"/>
    <sheet name="โพธิ์ทอง" sheetId="22" r:id="rId2"/>
    <sheet name="ป่าโมก" sheetId="2" r:id="rId3"/>
    <sheet name="อุตสาหกรรม" sheetId="23" r:id="rId4"/>
    <sheet name="สสจ.อท." sheetId="24" r:id="rId5"/>
    <sheet name="สหกรณ์" sheetId="25" r:id="rId6"/>
    <sheet name="สวัสดิการ" sheetId="20" r:id="rId7"/>
    <sheet name="วัฒนธรรม" sheetId="21" r:id="rId8"/>
    <sheet name="ยุติธรรม" sheetId="17" r:id="rId9"/>
    <sheet name="พาณิชย์" sheetId="18" r:id="rId10"/>
    <sheet name="พช" sheetId="19" r:id="rId11"/>
    <sheet name="พลังงาน" sheetId="13" r:id="rId12"/>
    <sheet name="ปศุสัตว์" sheetId="14" r:id="rId13"/>
    <sheet name="ประมง" sheetId="15" r:id="rId14"/>
    <sheet name="ประชาสัมพันธ์" sheetId="16" r:id="rId15"/>
    <sheet name="ปภ" sheetId="9" r:id="rId16"/>
    <sheet name="ท่องเที่ยว" sheetId="10" r:id="rId17"/>
    <sheet name="โยธา" sheetId="11" r:id="rId18"/>
    <sheet name="แรงงาน" sheetId="12" r:id="rId19"/>
    <sheet name="เกษตร" sheetId="6" r:id="rId20"/>
    <sheet name="กษ" sheetId="3" r:id="rId21"/>
    <sheet name="พมจ." sheetId="7" r:id="rId22"/>
    <sheet name="ชลประทาน" sheetId="8" r:id="rId23"/>
    <sheet name="เมือง" sheetId="4" r:id="rId24"/>
    <sheet name="แขวงทางหลวง" sheetId="5" r:id="rId25"/>
    <sheet name="รวม 3 ประเด็น" sheetId="1" r:id="rId26"/>
  </sheets>
  <definedNames>
    <definedName name="_xlnm._FilterDatabase" localSheetId="2" hidden="1">ป่าโมก!$H$1:$H$27</definedName>
    <definedName name="_xlnm.Print_Area" localSheetId="20">กษ!$A$1:$H$14</definedName>
    <definedName name="_xlnm.Print_Area" localSheetId="19">เกษตร!$A$1:$H$15</definedName>
    <definedName name="_xlnm.Print_Area" localSheetId="24">แขวงทางหลวง!$A$1:$H$9</definedName>
    <definedName name="_xlnm.Print_Area" localSheetId="0">งบรวม!$A$1:$B$27</definedName>
    <definedName name="_xlnm.Print_Area" localSheetId="22">ชลประทาน!$A$1:$H$43</definedName>
    <definedName name="_xlnm.Print_Area" localSheetId="16">ท่องเที่ยว!$A$1:$H$41</definedName>
    <definedName name="_xlnm.Print_Area" localSheetId="15">ปภ!$A$1:$H$9</definedName>
    <definedName name="_xlnm.Print_Area" localSheetId="14">ประชาสัมพันธ์!$A$1:$H$8</definedName>
    <definedName name="_xlnm.Print_Area" localSheetId="13">ประมง!$A$1:$H$12</definedName>
    <definedName name="_xlnm.Print_Area" localSheetId="12">ปศุสัตว์!$A$1:$H$9</definedName>
    <definedName name="_xlnm.Print_Area" localSheetId="2">ป่าโมก!$A$1:$H$27</definedName>
    <definedName name="_xlnm.Print_Area" localSheetId="10">พช!$A$1:$H$20</definedName>
    <definedName name="_xlnm.Print_Area" localSheetId="21">พมจ.!$A$1:$H$9</definedName>
    <definedName name="_xlnm.Print_Area" localSheetId="11">พลังงาน!$A$1:$H$13</definedName>
    <definedName name="_xlnm.Print_Area" localSheetId="9">พาณิชย์!$A$1:$H$8</definedName>
    <definedName name="_xlnm.Print_Area" localSheetId="1">โพธิ์ทอง!$A$1:$H$12</definedName>
    <definedName name="_xlnm.Print_Area" localSheetId="23">เมือง!$A$1:$H$11</definedName>
    <definedName name="_xlnm.Print_Area" localSheetId="8">ยุติธรรม!$A$1:$H$8</definedName>
    <definedName name="_xlnm.Print_Area" localSheetId="17">โยธา!$A$1:$H$13</definedName>
    <definedName name="_xlnm.Print_Area" localSheetId="25">'รวม 3 ประเด็น'!$A$1:$H$170</definedName>
    <definedName name="_xlnm.Print_Area" localSheetId="18">แรงงาน!$A$1:$H$8</definedName>
    <definedName name="_xlnm.Print_Area" localSheetId="7">วัฒนธรรม!$A$1:$H$11</definedName>
    <definedName name="_xlnm.Print_Area" localSheetId="6">สวัสดิการ!$A$1:$H$8</definedName>
    <definedName name="_xlnm.Print_Area" localSheetId="4">สสจ.อท.!$A$1:$H$13</definedName>
    <definedName name="_xlnm.Print_Area" localSheetId="5">สหกรณ์!$A$1:$H$8</definedName>
    <definedName name="_xlnm.Print_Area" localSheetId="3">อุตสาหกรรม!$A$1:$H$9</definedName>
    <definedName name="_xlnm.Print_Titles" localSheetId="20">กษ!$3:$3</definedName>
    <definedName name="_xlnm.Print_Titles" localSheetId="19">เกษตร!$3:$3</definedName>
    <definedName name="_xlnm.Print_Titles" localSheetId="24">แขวงทางหลวง!$3:$3</definedName>
    <definedName name="_xlnm.Print_Titles" localSheetId="22">ชลประทาน!$3:$3</definedName>
    <definedName name="_xlnm.Print_Titles" localSheetId="16">ท่องเที่ยว!$3:$3</definedName>
    <definedName name="_xlnm.Print_Titles" localSheetId="15">ปภ!$3:$3</definedName>
    <definedName name="_xlnm.Print_Titles" localSheetId="14">ประชาสัมพันธ์!$3:$3</definedName>
    <definedName name="_xlnm.Print_Titles" localSheetId="13">ประมง!$3:$3</definedName>
    <definedName name="_xlnm.Print_Titles" localSheetId="12">ปศุสัตว์!$3:$3</definedName>
    <definedName name="_xlnm.Print_Titles" localSheetId="2">ป่าโมก!$3:$3</definedName>
    <definedName name="_xlnm.Print_Titles" localSheetId="10">พช!$3:$3</definedName>
    <definedName name="_xlnm.Print_Titles" localSheetId="21">พมจ.!$3:$3</definedName>
    <definedName name="_xlnm.Print_Titles" localSheetId="11">พลังงาน!$3:$3</definedName>
    <definedName name="_xlnm.Print_Titles" localSheetId="9">พาณิชย์!$3:$3</definedName>
    <definedName name="_xlnm.Print_Titles" localSheetId="1">โพธิ์ทอง!$3:$3</definedName>
    <definedName name="_xlnm.Print_Titles" localSheetId="23">เมือง!$3:$3</definedName>
    <definedName name="_xlnm.Print_Titles" localSheetId="8">ยุติธรรม!$3:$3</definedName>
    <definedName name="_xlnm.Print_Titles" localSheetId="17">โยธา!$3:$3</definedName>
    <definedName name="_xlnm.Print_Titles" localSheetId="25">'รวม 3 ประเด็น'!$2:$2</definedName>
    <definedName name="_xlnm.Print_Titles" localSheetId="18">แรงงาน!$3:$3</definedName>
    <definedName name="_xlnm.Print_Titles" localSheetId="7">วัฒนธรรม!$3:$3</definedName>
    <definedName name="_xlnm.Print_Titles" localSheetId="6">สวัสดิการ!$3:$3</definedName>
    <definedName name="_xlnm.Print_Titles" localSheetId="4">สสจ.อท.!$3:$3</definedName>
    <definedName name="_xlnm.Print_Titles" localSheetId="5">สหกรณ์!$3:$3</definedName>
    <definedName name="_xlnm.Print_Titles" localSheetId="3">อุตสาหกรรม!$3:$3</definedName>
  </definedNames>
  <calcPr calcId="152511"/>
</workbook>
</file>

<file path=xl/calcChain.xml><?xml version="1.0" encoding="utf-8"?>
<calcChain xmlns="http://schemas.openxmlformats.org/spreadsheetml/2006/main">
  <c r="D101" i="1" l="1"/>
  <c r="B21" i="28"/>
  <c r="D6" i="22"/>
  <c r="D5" i="22" s="1"/>
  <c r="D4" i="22" s="1"/>
  <c r="B25" i="28" s="1"/>
  <c r="D6" i="23"/>
  <c r="D5" i="23" s="1"/>
  <c r="D4" i="23" s="1"/>
  <c r="B18" i="28" s="1"/>
  <c r="D9" i="24"/>
  <c r="D8" i="24" s="1"/>
  <c r="D6" i="24"/>
  <c r="D5" i="24" s="1"/>
  <c r="D4" i="24" s="1"/>
  <c r="B3" i="28" s="1"/>
  <c r="D6" i="25"/>
  <c r="D5" i="25" s="1"/>
  <c r="D4" i="25" s="1"/>
  <c r="B16" i="28" s="1"/>
  <c r="D6" i="20"/>
  <c r="D5" i="20" s="1"/>
  <c r="D4" i="20" s="1"/>
  <c r="B4" i="28" s="1"/>
  <c r="D9" i="21"/>
  <c r="D8" i="21" s="1"/>
  <c r="D6" i="21"/>
  <c r="D5" i="21"/>
  <c r="D4" i="21" s="1"/>
  <c r="B22" i="28" s="1"/>
  <c r="D6" i="17"/>
  <c r="D5" i="17" s="1"/>
  <c r="D4" i="17" s="1"/>
  <c r="B6" i="28" s="1"/>
  <c r="D6" i="18"/>
  <c r="D5" i="18"/>
  <c r="D4" i="18" s="1"/>
  <c r="B19" i="28" s="1"/>
  <c r="D13" i="19"/>
  <c r="D12" i="19" s="1"/>
  <c r="D11" i="19" s="1"/>
  <c r="D18" i="19"/>
  <c r="D17" i="19" s="1"/>
  <c r="D16" i="19" s="1"/>
  <c r="D7" i="19"/>
  <c r="D6" i="19" s="1"/>
  <c r="D5" i="19" s="1"/>
  <c r="D7" i="13"/>
  <c r="D6" i="13" s="1"/>
  <c r="D5" i="13" s="1"/>
  <c r="D11" i="13"/>
  <c r="D10" i="13"/>
  <c r="D9" i="13" s="1"/>
  <c r="D4" i="14"/>
  <c r="B12" i="28" s="1"/>
  <c r="D6" i="14"/>
  <c r="D5" i="14" s="1"/>
  <c r="D6" i="15"/>
  <c r="D9" i="15"/>
  <c r="D8" i="15" s="1"/>
  <c r="D5" i="15"/>
  <c r="D6" i="16"/>
  <c r="D5" i="16" s="1"/>
  <c r="D4" i="16" s="1"/>
  <c r="B23" i="28" s="1"/>
  <c r="D6" i="9"/>
  <c r="D5" i="9" s="1"/>
  <c r="D4" i="9" s="1"/>
  <c r="B7" i="28" s="1"/>
  <c r="D38" i="10"/>
  <c r="D39" i="10"/>
  <c r="D6" i="10"/>
  <c r="D5" i="10" s="1"/>
  <c r="D15" i="10"/>
  <c r="D14" i="10" s="1"/>
  <c r="D12" i="10"/>
  <c r="D11" i="10" s="1"/>
  <c r="D9" i="10"/>
  <c r="D7" i="3"/>
  <c r="D6" i="3" s="1"/>
  <c r="D5" i="3" s="1"/>
  <c r="D4" i="3" s="1"/>
  <c r="B17" i="28" s="1"/>
  <c r="D6" i="11"/>
  <c r="D5" i="11"/>
  <c r="D4" i="11" s="1"/>
  <c r="D6" i="12"/>
  <c r="D5" i="12"/>
  <c r="D4" i="12" s="1"/>
  <c r="B5" i="28" s="1"/>
  <c r="D9" i="6"/>
  <c r="D8" i="6" s="1"/>
  <c r="D6" i="6"/>
  <c r="D5" i="6" s="1"/>
  <c r="D4" i="6" s="1"/>
  <c r="B14" i="28" s="1"/>
  <c r="D11" i="3"/>
  <c r="D10" i="3" s="1"/>
  <c r="D12" i="3"/>
  <c r="D4" i="7"/>
  <c r="B9" i="28" s="1"/>
  <c r="D6" i="7"/>
  <c r="D5" i="7"/>
  <c r="D39" i="8"/>
  <c r="D41" i="8"/>
  <c r="D40" i="8"/>
  <c r="D26" i="8"/>
  <c r="D25" i="8" s="1"/>
  <c r="D24" i="8" s="1"/>
  <c r="D7" i="8"/>
  <c r="D6" i="8" s="1"/>
  <c r="D5" i="8" s="1"/>
  <c r="D4" i="8" s="1"/>
  <c r="B11" i="28" s="1"/>
  <c r="D6" i="5"/>
  <c r="D5" i="5" s="1"/>
  <c r="D4" i="4"/>
  <c r="B24" i="28" s="1"/>
  <c r="D6" i="4"/>
  <c r="D5" i="4" s="1"/>
  <c r="D24" i="2"/>
  <c r="D23" i="2" s="1"/>
  <c r="D9" i="2"/>
  <c r="D8" i="2" s="1"/>
  <c r="D6" i="2"/>
  <c r="D5" i="2" s="1"/>
  <c r="D4" i="2" s="1"/>
  <c r="B26" i="28" s="1"/>
  <c r="D29" i="1"/>
  <c r="D167" i="1"/>
  <c r="D166" i="1" s="1"/>
  <c r="D141" i="1"/>
  <c r="D139" i="1"/>
  <c r="D136" i="1"/>
  <c r="D135" i="1" s="1"/>
  <c r="D133" i="1"/>
  <c r="D123" i="1"/>
  <c r="D115" i="1"/>
  <c r="D114" i="1" s="1"/>
  <c r="D111" i="1"/>
  <c r="D100" i="1" s="1"/>
  <c r="D98" i="1"/>
  <c r="D94" i="1"/>
  <c r="D80" i="1"/>
  <c r="D79" i="1" s="1"/>
  <c r="D57" i="1"/>
  <c r="D56" i="1" s="1"/>
  <c r="D33" i="1"/>
  <c r="D28" i="1" s="1"/>
  <c r="D22" i="1"/>
  <c r="D21" i="1" s="1"/>
  <c r="D17" i="1"/>
  <c r="D16" i="1" s="1"/>
  <c r="D13" i="1"/>
  <c r="D10" i="1"/>
  <c r="D6" i="1"/>
  <c r="D4" i="10" l="1"/>
  <c r="B20" i="28" s="1"/>
  <c r="D4" i="13"/>
  <c r="B15" i="28" s="1"/>
  <c r="D4" i="15"/>
  <c r="B13" i="28" s="1"/>
  <c r="D4" i="19"/>
  <c r="B8" i="28" s="1"/>
  <c r="D122" i="1"/>
  <c r="D4" i="5"/>
  <c r="B10" i="28" s="1"/>
  <c r="B27" i="28" s="1"/>
  <c r="D5" i="1"/>
  <c r="D4" i="1" s="1"/>
  <c r="D93" i="1"/>
  <c r="D138" i="1"/>
  <c r="D121" i="1" s="1"/>
  <c r="D78" i="1"/>
  <c r="D3" i="1" l="1"/>
  <c r="C27" i="28"/>
</calcChain>
</file>

<file path=xl/sharedStrings.xml><?xml version="1.0" encoding="utf-8"?>
<sst xmlns="http://schemas.openxmlformats.org/spreadsheetml/2006/main" count="905" uniqueCount="231">
  <si>
    <t>บัญชีรายการชุดโครงการ</t>
  </si>
  <si>
    <t>ประเด็นการพัฒนาที่ 1 : พัฒนาเมืองน่าอยู่ สู่สังคมมั่นคง และเป็นสุข (เศรษฐกิจ สังคม ความมั่นคง และสิ่งแวดล้อม)</t>
  </si>
  <si>
    <t>โครงการ/กิจกรรมหลัก/กิจกรรมย่อย</t>
  </si>
  <si>
    <t>หน่วยดำเนินการ</t>
  </si>
  <si>
    <t>รวม 3 ประเด็นการพัฒนา</t>
  </si>
  <si>
    <t>ประเด็นการพัฒนาที่ 1 : พัฒนาเมืองน่าอยู่ สู่สังคมมั่นคง และเป็นสุข</t>
  </si>
  <si>
    <t>1.โครงการเสริมสร้างความปลอดภัยในชีวิตและทรัพย์สิน</t>
  </si>
  <si>
    <t>กิจกรรมหลัก 1 : ป้องกันและแก้ไขปัญหายาเสพติด</t>
  </si>
  <si>
    <t xml:space="preserve"> ประกวดกิจกรรมและขับเคลื่อนตามยุทธศาสตร์ TO BE NUMBER ONE</t>
  </si>
  <si>
    <t>สนง.สาธารณสุขจังหวัด</t>
  </si>
  <si>
    <t xml:space="preserve"> การป้องกันและแก้ไขปัญหายาเสพติดใน สถานประกอบกิจการ</t>
  </si>
  <si>
    <t>สนง.สวัสดิการและคุ้มครองแรงงาน</t>
  </si>
  <si>
    <t>สนง.แรงงานจังหวัด</t>
  </si>
  <si>
    <t>กิจกรรมหลัก  2 : ป้องกันและแก้ไขปัญหาอาชญากรรมและการค้ามนุษย์</t>
  </si>
  <si>
    <t>ยุติธรรมรวมใจสร้างเกาะคุ้มภัยอาชญากรรม</t>
  </si>
  <si>
    <t>สนง.ยุติธรรมจังหวัด</t>
  </si>
  <si>
    <t>ติดตั้งกล้องวงจรปิดภายในตำบลเอกราช</t>
  </si>
  <si>
    <t>อำเภอป่าโมก</t>
  </si>
  <si>
    <t>กิจกรรมหลัก  3 : ป้องกันและบรรเทาสาธารณภัย</t>
  </si>
  <si>
    <t>ฝึกอบรมชุดปฏิบัติการจิตอาสาภัยพิบัติประจำองค์กรปกครองส่วนท้องถิ่น</t>
  </si>
  <si>
    <t>สนง.ปภ.จังหวัดอ่างทอง</t>
  </si>
  <si>
    <t>ฝึกอบรมป้องกันภัยฝ่ายพลเรือน (อปพร.)</t>
  </si>
  <si>
    <t>2.โครงการส่งเสริมการมีสุขภาวะที่ดีของประชาชน</t>
  </si>
  <si>
    <t>กิจกรรมหลัก 1 : ส่งเสริมคุณภาพชีวิตที่ดีของคนทุกวัย</t>
  </si>
  <si>
    <t xml:space="preserve">คัดกรองสุขภาพประชาชนและปรับเปลี่ยนพฤติกรรมกลุ่มเสี่ยงโรคเบาหวานและความดันโลหิตสูง </t>
  </si>
  <si>
    <t xml:space="preserve">  1.1 คัดกรองกลุ่มเสี่ยงเบาหวานด้วยแผ่นตรวจน้ำตาลจากปลายนิ้ว </t>
  </si>
  <si>
    <t xml:space="preserve">  1.2 จัดอบรมเสริมสร้างความรู้ ปรับเปลี่ยนพฤติกรรมกลุ่มเสี่ยงสูงเบาหวานความดันโลหิตสูง แบบเข้มข้น เป้าหมายจำนวน 500 คน </t>
  </si>
  <si>
    <t>3. โครงการส่งเสริมอาชีพ สร้างโอกาส สร้างรายได้ ของประชาชน</t>
  </si>
  <si>
    <t>กิจกรรมหลัก 1 : ส่งเสริมอาชีพ สร้างโอกาส 
สร้างรายได้ ของประชาชน</t>
  </si>
  <si>
    <t xml:space="preserve"> ขยายผลและพัฒนากลุ่มอาชีพในหมู่บ้านเศรษฐกิจพอเพียง</t>
  </si>
  <si>
    <t>สนง.พัฒนาชุมชนจังหวัด</t>
  </si>
  <si>
    <t>พัฒนาบึงสำเภาลอยก่อสร้างตลาดน้ำและร้านค้าชุมชน</t>
  </si>
  <si>
    <t>ฝึกอบรมอาชีพผู้สูงอายุ</t>
  </si>
  <si>
    <t>สนง. พมจ.อท.</t>
  </si>
  <si>
    <t xml:space="preserve"> ฝึกอาชีพกลุ่มสตรี</t>
  </si>
  <si>
    <t>ฝึกอบรมอาชีพคนพิการ</t>
  </si>
  <si>
    <t>4. โครงการพัฒนาโครงสร้างพื้นฐานและสิ่งอำนวยความสะดวก</t>
  </si>
  <si>
    <t>กิจกรรมหลัก 1 : พัฒนาโครงสร้างพื้นฐานเพื่อการคมนาคมให้มีมาตรฐานและครอบคลุม</t>
  </si>
  <si>
    <t xml:space="preserve">
</t>
  </si>
  <si>
    <t>แขวงทางหลวงอ่างทอง</t>
  </si>
  <si>
    <t xml:space="preserve">เพิ่มประสิทธิภาพทางหลวง  ทางหลวงหมายเลข 3064  ตอน อ่างทอง -ปากดง 
ระหว่างกม.24+697 - กม.26+797 ระยะทาง 2.100 กม. </t>
  </si>
  <si>
    <t>เพิ่มประสิทธิภาพทางหลวง  ทางหลวงหมายเลข 309 ตอน อ่างทอง -ไชโย ระหว่าง
กม.58+256 - กม.59+756 ระยะทาง 1.500 กม. ปริมาณงาน 1.500 กิโลเมตร</t>
  </si>
  <si>
    <t>กิจกรรมหลัก  2 : พัฒนาระบบสาธารณูปโภคเพื่อคุณภาพชีวิตที่ดีของประชาชน</t>
  </si>
  <si>
    <t>ปรับปรุงคุณภาพระบบประปาหมู่บ้านหมู่ที่ 1 - หมู่ที่ 10 ต.โผงเผง</t>
  </si>
  <si>
    <t>ติดตั้งไฟฟ้าแสงสว่างบริเวณถนนแอสฟัลท์ติกคอนกรีต หมู่ที่ 4-5 ต.นรสิงห์</t>
  </si>
  <si>
    <t xml:space="preserve">ปรับปรุงท่อเมนระบบประปา หมู่ที่ 1 - หมู่ที่ 7ขนาดท่า PVC 1 1/2", 2", 3", 4" ฯลฯ ต.นรสิงห์ </t>
  </si>
  <si>
    <t>ติดตั้งป้ายจราจรและสัญญาณไฟตามเส้นทางต่างๆในตำบลนรสิงห์</t>
  </si>
  <si>
    <t xml:space="preserve"> ขยายเขตประปาให้คลอบคลุมทุกพื้นที่ หมู่ที่ 1-7  ต.นรสิงห์</t>
  </si>
  <si>
    <t>ก่อสร้างประปาขนาดใหญ่ พร้อมวางท่อระบบส่งน้ำ ต.สายทอง</t>
  </si>
  <si>
    <t>ก่อสร้างระบบประปาหมู่บ้าน ต.สายทอง</t>
  </si>
  <si>
    <t>ปรับปรุงท่อเมนระบบประปา หมู่ที่ 1-8 ต.เอกราช</t>
  </si>
  <si>
    <t>ก่อสร้างระบบประปาหมู่บ้าน ขนาดใหญ่ รูปแบบใหม่ ป๊อกแทงค์ (POG TANK) ตามบัญชีนวัตกรรมไทย   หมู่ที่ 4 ต.หนองแม่ไก่ อ.โพธิ์ทอง จ.อ่างทอง</t>
  </si>
  <si>
    <t>อำเภอโพธิ์ทอง</t>
  </si>
  <si>
    <t xml:space="preserve"> ไฟทางหลวงชนบทสี่แยกท้ายยาง หมู่ที่ 6 ตำบลหนองแม่ไก่</t>
  </si>
  <si>
    <t>ไฟทางหลวงชนบทแยกบ้านดอน หมู่ที่ 7 ตำบลหนองแม่ไก่</t>
  </si>
  <si>
    <t>ขยายไฟทางหลวง ทางเข้าหมู่ที่ 3 บ้านกลาง ต่อจุดเดิม ตำบลหนองแม่ไก่</t>
  </si>
  <si>
    <t xml:space="preserve"> เจาะบ่อบาดาลเพื่อการเกษตร ขนาดบ่อ 6 นิ้ว ลีก 50 เมตร จำนวน 20 บ่อ ๆ ละ 50,000 บาทเป็นเงิน 1,000,000 บาท</t>
  </si>
  <si>
    <t>วางท่อระบายน้ำ หมู่ที่ 1 - หมู่ที่ 7 ต.นรสิงห์</t>
  </si>
  <si>
    <t>ขยายเขตไฟฟ้าสาธารณะบริเวณ เส้นหนองผี(ถนนกลางทุ่ง) หมู่ที่ 5 ตำบลเอกราช</t>
  </si>
  <si>
    <t>ปรับปรุงไฟฟ้าสาธารณะในเขตเทศบาล</t>
  </si>
  <si>
    <t>ก่อสร้างปรับปรุงระบบประปาหมู่บ้านในเขตเทศบาล</t>
  </si>
  <si>
    <t>ขยายเขตประปาสาธารณะใขเขตเทศบาล</t>
  </si>
  <si>
    <t>โครงการก่อสร้างระบบประปาหมู่บ้านขนาดใหญ่ บริเวณสำนักงานเทศบาลตำบลโพสะ   
หมู่ที่ 6,7 ตำบลโพสะ</t>
  </si>
  <si>
    <t>อำเภอเมืองอ่างทอง</t>
  </si>
  <si>
    <t>ปรับปรุงซ่อมแซมระบบประปาแบบบาดาลขนาดใหญ่ หมู่ที่ 2, หมู่ที่ 5 ต.หัวไผ่ 
อ.เมืองอ่างทอง จ.อ่างทอง</t>
  </si>
  <si>
    <t>โครงการก่อสร้างระบบประปาหมู่บ้านขนาดใหญ่ บริเวณอาคาร
เฉลิมพระเกียรติ 75 พรรษา หมู่ที่ 7,8 ตำบลโพสะ</t>
  </si>
  <si>
    <t>ปรับปรุงระบบประปาหมู่บ้าน โดยเจาะบ่อบาดาลพร้อมติดตั้งเครื่องสูบน้ำซับเมอสซิเบิล  หมู่ที่ 2,4,6,8 ตำบลบ้านอิฐ</t>
  </si>
  <si>
    <t>5. โครงการบริหารจัดการน้ำ และสิ่งแวดล้อมชุมชน</t>
  </si>
  <si>
    <t>กิจกรรมหลัก 1 : บริหารจัดการน้ำอย่างยั่งยืน</t>
  </si>
  <si>
    <t xml:space="preserve"> ขุดลอกคลองระทุ่ม เข้าสู่ คลองหนองผี</t>
  </si>
  <si>
    <t xml:space="preserve"> ขุดลอกคลอง/กำจัดวัชพืช คลองลาดเค้า</t>
  </si>
  <si>
    <t>ขุดลอกคลองกำจัดวัชพืชและขยะ หมู่ที่ 1-7 ต.นรสิงห์ คลองแมงกะชอน</t>
  </si>
  <si>
    <t xml:space="preserve"> ขุดเจาะบ่อน้ำบาดาล หมู่ที่ 1 ต.นรสิงห์ บริเวณ อบต.นรสิงห์</t>
  </si>
  <si>
    <t>ขุดบ่อบาดาลและพัฒนาระบบชลประทานเพื่อการเกษตร หมู่ที่ 6 ตำบลนรสิงห์ ศูนย์แปรรูปฯ</t>
  </si>
  <si>
    <t>ปรับปรุงขุดลอกแหล่งน้ำบึงสีบัวทองและวางระบบกระจายน้ำพื่อการเกษตรบริเวณบึงสีบัวทอง หมู่ที่ 1,2 และหมู่ที่ 4 ตำบลสีบัวทอง อำเภอแสวงหา จังหวัดอ่างทอง</t>
  </si>
  <si>
    <t>ขุดเจาะบ่อบาดาลและระบบสูบน้ำพลังงานแสงอาทิตย์ (Solar Cell)พัฒนาแหล่งน้ำ
เพื่อเพิ่มประสิทธิภาพการผลิตภาคการเกษตรฟาร์มตัวอย่างตามพระราชดำริใน
สมเด็จพระนางเจ้าสิริกิตติ์ พระบรมราชินีนาถหมู่ที่ 3 ตำบลสีบัวทอง อำเภอแสวงหา จังหวัดอ่างทอง</t>
  </si>
  <si>
    <t>ขุดลอกหนองศาลา พร้อมเสริมคันดิน ตำบลเทวราช อำเภอไชโย จังหวัดอ่างทอง</t>
  </si>
  <si>
    <t>ปรับปรุงหนองเบิกไพรเล็ก ตำบลไผ่ดำพัฒนา อำเภอวิเศษชัยชาญ จังหวัดอ่างทอง</t>
  </si>
  <si>
    <t>ปรับปรุงหนองหลวง ตำบลบ่อแร่ อำเภอโพธิ์ทอง จังหวัดอ่างทอง</t>
  </si>
  <si>
    <t>ขุดลอกคลองสาหร่าย ตำบลจำลอง อำเภอแสวงหา จังหวัดอ่างทอง</t>
  </si>
  <si>
    <t>ขุดลอกหนองคลองล้น ตำบลโพสะ อำเภอเมืองอ่างทอง จังหวัดอ่างทอง</t>
  </si>
  <si>
    <t>ปรับปรุงหนองสามง่ามเหนือ ตำบลราชสถิตย์ อำเภอไชโย จังหวัดอ่างทอง</t>
  </si>
  <si>
    <t>ปรับปรุงหนองเกาะใหญ่ ตำบลย่านซื่อ อำเภอเมืองอ่างทอง จังหวัดอ่างทอง</t>
  </si>
  <si>
    <t>ปรับปรุงหนองราดตะเพียน ตำบลย่านซื่อ อำเภอเมืองอ่างทอง จังหวัดอ่างทอง</t>
  </si>
  <si>
    <t>ขุดลอกหนองอีล้ำ ตำบลอินทประมูล อำเภอโพธิ์ทอง จังหวัดอ่างทอง</t>
  </si>
  <si>
    <t>ปรับปรุงหนองเชิงตะกอน ตำบลจรเข้ร้อง อำเภอไชโย จังหวัดอ่างทอง</t>
  </si>
  <si>
    <t>ขุดลอกคลองตรีณรงค์ ตำบลตรีณรงค์ อำเภอไชโย จังหวัดอ่างทอง</t>
  </si>
  <si>
    <t>ปรับปรุงและพัฒนาคลองขุน</t>
  </si>
  <si>
    <t>ระบบสูบน้ำพลังงานแสงอาทิตย์เคลื่อนที่แบบลากจูง ขนาดไม่น้อยกว่า 3,000 วัตต์ จำนวน 7 แห่ง</t>
  </si>
  <si>
    <t>สนง.พลังงานจังหวัด</t>
  </si>
  <si>
    <t>ประเด็นการพัฒนาที่ 2 : แหล่งผลิตสินค้าเกษตร ผลิตภัณฑ์และอาหารปลอดภัย</t>
  </si>
  <si>
    <t>1. โครงการพัฒนาปัจจัยพื้นฐานเพื่อการเกษตร</t>
  </si>
  <si>
    <t>กิจกรรมหลัก 1 : ปรับปรุง/พัฒนาแหล่งน้ำเพื่อส่งเสริมเกษตรปลอดภัย</t>
  </si>
  <si>
    <t>เพิ่มประสิทธิภาพบริหารจัดการน้ำในพื้นที่การเกษตรในจังหวัดอ่างทอง</t>
  </si>
  <si>
    <t>โครงการชลประทานอ่างทอง</t>
  </si>
  <si>
    <t>ขุดลอกคลองบ้านน้ำอาบ ตำบลอินทประมูล อำเภอโพธิ์ทอง จังหวัดอ่างทอง</t>
  </si>
  <si>
    <t>ขุดลอกคลองโพธิ์รังนก ตำบลโพธิ์รังนก อำเภอโพธิ์ทอง จังหวัดอ่างทอง</t>
  </si>
  <si>
    <t>ขุดลอกคลองตาจั๊ก-โคกพรหม ตำบลราษฎรพัฒนา อำเภอสามโก้ จังหวัดอ่างทอง</t>
  </si>
  <si>
    <t>ขุดลอกคลองบางเดื่อ ตำบลสามโก้ อำเภอสามโก้ จังหวัดอ่างทอง</t>
  </si>
  <si>
    <t>ขุดลอกคลองบางศาลา ตำบลชัยฤทธิ์ อำเภอไชโย  จังหวัดอ่างทอง</t>
  </si>
  <si>
    <t>ขุดลอกหนองคาง ตำบลบ่อแร่ อำเภอโพธิ์ทอง จังหวัดอ่างทอง</t>
  </si>
  <si>
    <t>ขุดลอกหนองผักชี ตำบลโคกพุทรา อำเภอโพธิ์ทอง จังหวัดอ่างทอง</t>
  </si>
  <si>
    <t>ขุดลอกคลองลำสนุ่น-สามขาว ตำบลอบทม อำเภอสามโก้ จังหวัดอ่างทอง</t>
  </si>
  <si>
    <t>อาคารป้องกันตลิ่ง ประตูระบายน้ำวัดโพธิ์ปล้ำ ตำบลท่าช้าง อำเภอวิเศษชัยชาญ 
จังหวัดอ่างทอง</t>
  </si>
  <si>
    <t>ขุดลอกคลองลำท่าแดง ตำบลย่านซื่อ อำเภอเมืองอ่างทอง จังหวัดอ่างทอง</t>
  </si>
  <si>
    <t>ขุดลอกคลองแปดแก้ว-วัดลิ้นทอง ตำบลมหาดไทย อำเภอเมืองอ่างทอง จังหวัดอ่างทอง</t>
  </si>
  <si>
    <t>2. โครงการพัฒนาศักยภาพเกษตรกร/และผู้ประกอบการภาคการเกษตร</t>
  </si>
  <si>
    <t>กิจกรรมหลัก 1 : พัฒนาศักยภาพเกษตรกรและและกลุ่มเกษตรกร
กลุ่มเกษตรกร</t>
  </si>
  <si>
    <t>ส่งเสริมการเลี้ยงโคขุนเพื่อพัฒนาต่อยอดการเลี้ยงโคเนื้อสร้างอาชีพ</t>
  </si>
  <si>
    <t>สนง.ปศุสัตว์จังหวัด</t>
  </si>
  <si>
    <t>ส่งเสริมประสิทธิภาพกลุ่มเกษตรกรการเลี้ยงแพะแปลงใหญ่</t>
  </si>
  <si>
    <t>บริหารจัดการชุมชนประมงพื้นบ้านอย่างยั่งยืน</t>
  </si>
  <si>
    <t>สนง.ประมงจังหวัด</t>
  </si>
  <si>
    <t>กิจกรรมหลัก 2 : พัฒนาศักยภาพผู้ประกอบการ
ระดับชุมชน</t>
  </si>
  <si>
    <t xml:space="preserve">ส่งเสริมและพัฒนาศักยภาพการบริหารจัดการกลุ่มองค์กรเกษตรกรและผลิตภัณฑ์ทางการเกษตร </t>
  </si>
  <si>
    <t>สนง.เกษตรจังหวัด</t>
  </si>
  <si>
    <t>3. โครงการยกระดับคุณภาพสินค้าการเกษตรและการแปรรูป</t>
  </si>
  <si>
    <t>กิจกรรมหลัก 1 : ส่งเสริมการผลิตสินค้าเกษตร
ให้มีมาตรฐาน</t>
  </si>
  <si>
    <t>ส่งเสริมและพัฒนาระบบอบแห้งพลังงานแสงอาทิตย์เพื่อเพิ่มประสิทธิภาพในการแปรรูป</t>
  </si>
  <si>
    <t>ส่งเสริมและสนับสนุนการลดการเผาในไร่นา</t>
  </si>
  <si>
    <t xml:space="preserve"> ส่งเสริมการผลิตพืชผัก/ไม้ผล ปลอดภัยจากสารพิษ ครบวงจร</t>
  </si>
  <si>
    <t xml:space="preserve"> ส่งเสริมการลดต้นทุนการผลิตข้าว</t>
  </si>
  <si>
    <t xml:space="preserve"> ส่งเสริมและสนับสนุนการใช้เครื่องจักรกลเพื่อลดการเผาในไร่นา</t>
  </si>
  <si>
    <t>พัฒนาแหล่งเรียนรู้การผลิตสินค้าเกษตรปลอดภัย และลดต้นทุน ตามแนวทางเกษตรทฤษฎีใหม่</t>
  </si>
  <si>
    <t>เลี้ยงปลาพารวยด้วยมาตรฐาน</t>
  </si>
  <si>
    <t>พัฒนาการแปรรูปสัตว์น้ำและผลิตภัณฑ์สัตว์น้ำเพื่อรองรับตลาดออนไลน์</t>
  </si>
  <si>
    <t>เพิ่มมูลค่าผลผลิตสินค้าเกษตรปลอดภัย</t>
  </si>
  <si>
    <t>สนง.สหกรณ์จังหวัด</t>
  </si>
  <si>
    <t>กิจกรรมหลัก 2 : ส่งเสริมและพัฒนาโครงการ
ตามพระราชดำริ</t>
  </si>
  <si>
    <t xml:space="preserve">ส่งเสริมและพัฒนาฟาร์มตัวอย่างตามพระราชดำริในสมเด็จพระนางเจ้าสิริกิติ์  พระบรมราชินีนาถ หนองระหารจีน ตำบลบ้านอิฐ อำเภอเมือง จังหวัดอ่างทอง </t>
  </si>
  <si>
    <t>สนง.กษ.อ่างทอง</t>
  </si>
  <si>
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สีบัวทอง อำเภอแสวงหา จังหวัดอ่างทอง </t>
  </si>
  <si>
    <t>4. โครงการพัฒนาช่องทางการตลาด</t>
  </si>
  <si>
    <t>กิจกรรมหลัก 1 : ส่งเสริมการตลาดสินค้าเกษตรอาหารปลอดภัย 
และผลิตภัณฑ์ชุมชน</t>
  </si>
  <si>
    <t>พัฒนาผลิตภัณฑ์ และส่งเสริมการตลาด</t>
  </si>
  <si>
    <t>สนง.อุตสาหกรรมจังหวัด</t>
  </si>
  <si>
    <t>สร้างมูลค่าเพิ่มสินค้าเกษตรโดยใช้นวัตกรรม ด้วยหลักการ 4R และตลาดดิจิตอล</t>
  </si>
  <si>
    <t>เพิ่มช่องทางการตลาดจุดแสดงและจำหน่ายสินค้าเกษตรปลอดภัยและผลิตภัณฑ์ชุมชนจังหวัดอ่างทอง</t>
  </si>
  <si>
    <t>จัดแสดงและจำหน่ายสินค้าเกษตรและผลิตภัณฑ์ชุมชนจังหวัดอ่างทอง</t>
  </si>
  <si>
    <t>พัฒนาช่องทางการตลาดและการประชาสัมพันธ์ จังหวัดอ่างทอง</t>
  </si>
  <si>
    <t>สนง.พาณิชย์จังหวัด</t>
  </si>
  <si>
    <t xml:space="preserve">ประเด็นการพัฒนาที่ 3 : การท่องเที่ยวเชิงเกษตร ประวัติศาสตร์ วัฒนธรรม และวีถีชุมชน </t>
  </si>
  <si>
    <t>1. โครงการพัฒนาปัจจัยพื้นฐานด้านการท่องเที่ยว</t>
  </si>
  <si>
    <t>กิจกรรมหลัก 1 : ปรับปรุงและพัฒนาแหล่งท่องเที่ยว</t>
  </si>
  <si>
    <t>โครงการก่อสร้างอุทยานประวัติศาสตร์แขวงเมืองวิเศษไชยชาญ อนุสรณ์สถานแห่งความจงรักภักดี เพื่อส่งเสิรมการท่องเที่ยวเชิงประวัติศาสตร์</t>
  </si>
  <si>
    <t>สนง.ท่องเที่ยวและกีฬาจังหวัด</t>
  </si>
  <si>
    <t>โครงการปรับปรุงภูมิทัศน์ โครงการพระราชดำริหนองเจ็ดเส้น/ปรับปรุงถนนในพื้นที่อุทยานสวรรค์อ่างทองหนองเจ็ดเส้น</t>
  </si>
  <si>
    <t xml:space="preserve"> โครงการพัฒนาปรับปรุงภูมิทัศน์บริเวณอนุสาวรีย์พันท้ายนรสิงห์ (ศูนย์การเรียนรู้ศิลปวัฒนธรรมพื้นบ้าน หมู่ที่ 3 ตำบลนรสิงห์ อำเภอป่าโมก จังหวัดอ่างทอง</t>
  </si>
  <si>
    <t>สนง.โยธาธิการและผังเมืองจังหวัด</t>
  </si>
  <si>
    <t>โครงการพัฒนาปรับปรุงภูมิทัศน์บริเวณพระปรางค์วัดปราสาท หมู่ที่ 2 ตำบลนรสิงห์</t>
  </si>
  <si>
    <t>โครงการพัฒนาปรับปรุงภูมิทัศน์บริเวณคลองหน้าวัดลาดเค้าติดกับศูนย์แปรรูปฯ 
หมู่ที่ 6 ตำบลนรสิงห์ อำเภอป่าโมก จังหวัดอ่างทอง</t>
  </si>
  <si>
    <t xml:space="preserve"> โครงการพัฒนาปรับปรุงภูมิทัศน์บริเวณหน้าศูนย์แปรรูป ม.6 ต.นรสิงห์</t>
  </si>
  <si>
    <t xml:space="preserve"> โครงการปรับปรุงภูมิทัศน์บริเวณหมู่บ้านทำกลอง อ.ป่าโมก</t>
  </si>
  <si>
    <t xml:space="preserve">ปรับปรุงและพัฒนาแหล่งท่องเที่ยว และเส้นทางท่องเที่ยวทางวัฒนธรรม    </t>
  </si>
  <si>
    <t>สนง.วัฒนธรรมจังหวัด</t>
  </si>
  <si>
    <t>พัฒนาแหล่งท่องเที่ยววัดบ้านพราน</t>
  </si>
  <si>
    <t>กิจกรรมหลัก 2 : สร้างความเข้มแข็งแก่เครือข่ายผู้ประกอบ การและชุมชนท่องเที่ยว</t>
  </si>
  <si>
    <t xml:space="preserve"> พัฒนาศักยภาพฐานข้อมูลด้านการท่องเที่ยว</t>
  </si>
  <si>
    <t>สนง.การท่องเที่ยวและกีฬาจังหวัด</t>
  </si>
  <si>
    <t>2. โครงการพัฒนาศักยภาพผู้ประกอบการท่องเที่ยว</t>
  </si>
  <si>
    <t>กิจกรรมหลัก 1 : พัฒนาศักยภาพผู้ประกอบการท่องเที่ยว</t>
  </si>
  <si>
    <t>ส่งเสริมการท่องเที่ยวเชิงวัฒนธรรมจังหวัดอ่างทอง</t>
  </si>
  <si>
    <t>3. โครงการยกระดับคุณภาพผลิตภัณฑ์และกิจกรรมเพื่อการท่องเที่ยว</t>
  </si>
  <si>
    <t>กิจกรรมหลัก 1 ยกระดับคุณภาพผลิตภัณฑ์เพื่อการท่องเที่ยว</t>
  </si>
  <si>
    <t xml:space="preserve">พัฒนาศักยภาพและส่งเสริมการประชาสัมพันธ์ชุมชนท่องเที่ยว OTOP นวัติวิถี </t>
  </si>
  <si>
    <t>กิจกรรมหลัก 2 จัดกิจกรรมเพื่อส่งเสริมการท่องเที่ยว</t>
  </si>
  <si>
    <t>ถนนสายวัฒนธรรม นุ่งโจง ห่มสไบ กินอาหารพื้นถิ่น</t>
  </si>
  <si>
    <t xml:space="preserve">ส่งเสริมศิลปวัฒนธรรมประเพณี สู่การท่องเที่ยวเชิงสร้างสรรค์จังหวัดอ่างทอง     </t>
  </si>
  <si>
    <t xml:space="preserve">จัดงาน อิ่มบุญ สุขใจ ปีใหม่ ไชโย </t>
  </si>
  <si>
    <t xml:space="preserve">จัดงานรำลึกสมเด็จพระนเรศวรมหาราช </t>
  </si>
  <si>
    <t>จัดงานสดุดีวีรชนพันท้ายนรสิงห์</t>
  </si>
  <si>
    <t xml:space="preserve">จัดงานมหกรรมมะม่วงส่งออกและของดีอำเภอสามโก้ </t>
  </si>
  <si>
    <t xml:space="preserve">จัดงานเทศกาลไหว้พระนอนวัดขุนอินทประมูล </t>
  </si>
  <si>
    <t>จัดงานสดุดีวีรชนคนแสวงหา</t>
  </si>
  <si>
    <t>จัดงานรำลึกวีรชนแขวงเมืองวิเศษไชยชาญ</t>
  </si>
  <si>
    <t>จัดงานมหกรรมลิเกและศิลปวัฒนธรรมจังหวัดอ่างทอง</t>
  </si>
  <si>
    <t>จัดงานรำลึกสมเด็จพระพุฒาจารย์ (โต พรหมรังสี)</t>
  </si>
  <si>
    <t>จัดงานเทศกาลกินผัดไทย ไหว้พระสมเด็จเกษไชโย</t>
  </si>
  <si>
    <t xml:space="preserve">จัดงานมหกรรมกลองนานาชาติ </t>
  </si>
  <si>
    <t xml:space="preserve">จัดงานแข่งขันเรือพาย </t>
  </si>
  <si>
    <t xml:space="preserve">จัดงานมหกรรมขนมจีนถิ่นวีรชนคนแสวงหา </t>
  </si>
  <si>
    <t>จัดงานรำลึกรัชกาลที่ 9</t>
  </si>
  <si>
    <t>จัดงานของดีเมืองอ่างทอง</t>
  </si>
  <si>
    <t xml:space="preserve">จัดงานรำลึกเสด็จประพาสต้นล้นเกล้ารัชกาลที่ 5 </t>
  </si>
  <si>
    <t xml:space="preserve">จัดงานรำลึกขุนรองปลัดชู </t>
  </si>
  <si>
    <t xml:space="preserve">จัดงานประกวดเยาวชนเพื่อส่งเสริมการท่องเที่ยว </t>
  </si>
  <si>
    <t>จัดงานประกวดน้องนางอ่างทอง</t>
  </si>
  <si>
    <t>จัดงานทอดผ้าป่าทางน้ำ “อิ่มบุญ สุขใจ ล่องไปในสายชล”</t>
  </si>
  <si>
    <t>จัดกิจกรรมล่องเรือชมรังนกกระจาบ ไหว้พระ ไหว้อนุเสาวรีย์ขุนรองปลัดชู
ตลาดเก่าคลองขนาก</t>
  </si>
  <si>
    <t xml:space="preserve"> งานเกษตรและของดีเมืองอ่างทอง</t>
  </si>
  <si>
    <t>สนง.เกษตรและสหกรณ์จังหวัด</t>
  </si>
  <si>
    <t>กิจกรรมหลัก 1 พัฒนาการตลาดและการประชาสัมพันธ์เพื่อส่งเสริมการท่องเที่ยว</t>
  </si>
  <si>
    <t xml:space="preserve"> ผลิตวิดีทัศน์ เผยแพร่ของดีจังหวัดอ่างทอง</t>
  </si>
  <si>
    <t>สนง.ประชาสัมพันธ์จังหวัด</t>
  </si>
  <si>
    <t xml:space="preserve">ส่งเสริมการประชาสัมพันธ์เชิงรุกด้านการท่องเที่ยว </t>
  </si>
  <si>
    <t xml:space="preserve">พัฒนาเส้นทางท่องเที่ยวเชื่อมโยง </t>
  </si>
  <si>
    <t>โครงการปรับปรุงแบ่งทิศทางการจราจรเพื่อความปลอดภัย ทางหลวงหมายเลข 309 
ตอน บางเสด็จ - แยกที่ดิน ระหว่างกม.41+000 - กม.44+100 ระยะทาง 3.100 กม.
ปริมาณงาน 3.100 กฺโลเมตร</t>
  </si>
  <si>
    <t>งบลงทุน</t>
  </si>
  <si>
    <t>งบดำเนินงาน</t>
  </si>
  <si>
    <t>รายละเอียดกิจกรรม</t>
  </si>
  <si>
    <t xml:space="preserve"> เพิ่มโอกาสด้านอาชีพ พัฒนาทักษะฝีมือ และส่งเสริมคุณภาพชีวิตด้านความปลอดภัย
และอาชีวอนามัยของประเทศไทย (Safety Thailand) ที่ดีให้แก่แรงงาน</t>
  </si>
  <si>
    <t>งบประมาณ 
(บาท)</t>
  </si>
  <si>
    <t>1.       สำนักงานสาธารณสุขจังหวัดอ่างทอง</t>
  </si>
  <si>
    <t>2.       สำนักงานสวัสดิการและคุ้มครองแรงงานจังหวัดอ่างทอง</t>
  </si>
  <si>
    <t>3.       สำนักงานแรงงานจังหวัดอ่างทอง</t>
  </si>
  <si>
    <t>4.       สำนักงานยุติธรรมจังหวัดอ่างทอง</t>
  </si>
  <si>
    <t>5.       สำนักงานป้องกันและบรรเทาสาธารณภัยจังหวัดอ่างทอง</t>
  </si>
  <si>
    <t>6.       สำนักงานพัฒนาชุมชนจังหวัดอ่างทอง</t>
  </si>
  <si>
    <t>7.       สำนักงานพัฒนาสังคมและความมั่นคงของมนุษย์จังหวัดอ่างทอง</t>
  </si>
  <si>
    <t>8.       แขวงทางหลวงอ่างทอง</t>
  </si>
  <si>
    <t>9.       โครงการชลประทานอ่างทอง</t>
  </si>
  <si>
    <t>10.   สำนักงานปศุสัตว์จังหวัดอ่างทอง</t>
  </si>
  <si>
    <t>11.   สำนักงานประมงจังหวัดอ่างทอง</t>
  </si>
  <si>
    <t>12.   สำนักงานเกษตรจังหวัดอ่างทอง</t>
  </si>
  <si>
    <t>13.   สำนักงานพลังงานจังหวัดอ่างทอง</t>
  </si>
  <si>
    <t>14.   สำนักงานสหกรณ์จังหวัดอ่างทอง</t>
  </si>
  <si>
    <t>15.   สำนักงานเกษตรและสหกรณ์จังหวัดอ่างทอง</t>
  </si>
  <si>
    <t>16.   สำนักงานอุตสาหกรรมจังหวัดอ่างทอง</t>
  </si>
  <si>
    <t>17.   สำนักงานพาณิชย์จังหวัดอ่างทอง</t>
  </si>
  <si>
    <t>18.   สำนักงานท่องเที่ยวและกีฬาจังหวัดอ่างทอง</t>
  </si>
  <si>
    <t>19.   สำนักงานโยธาธิการและผังเมืองจังหวัดอ่างทอง</t>
  </si>
  <si>
    <t>20.   สำนักงานวัฒนธรรมจังหวัดอ่างทอง</t>
  </si>
  <si>
    <t>21.   สำนักงานประชาสัมพันธ์จังหวัดอ่างทอง</t>
  </si>
  <si>
    <t>22.   อำเภอเมืองอ่างทอง</t>
  </si>
  <si>
    <t>23.   อำเภอโพธิ์ทอง</t>
  </si>
  <si>
    <t>24.   อำเภอป่าโมก</t>
  </si>
  <si>
    <t>หน่วยงาน</t>
  </si>
  <si>
    <t>งบประมาณ</t>
  </si>
  <si>
    <t>รวม</t>
  </si>
  <si>
    <t>บัญชีรายการชุดโครงการ งบพัฒนาจังหวัด ปี 2565</t>
  </si>
  <si>
    <t>บัญชีโครงการ งบพัฒนาจังหวัด ปี 2565 (แยกหน่วยงาน)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</si>
</sst>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3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5"/>
      <color rgb="FF0000FF"/>
      <name val="TH SarabunPSK"/>
      <family val="2"/>
    </font>
    <font>
      <sz val="14"/>
      <color rgb="FF0000FF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0033CC"/>
      <name val="TH SarabunPSK"/>
      <family val="2"/>
    </font>
    <font>
      <b/>
      <sz val="15"/>
      <color rgb="FF0033CC"/>
      <name val="TH SarabunPSK"/>
      <family val="2"/>
    </font>
    <font>
      <b/>
      <sz val="13"/>
      <color rgb="FF0033CC"/>
      <name val="TH SarabunPSK"/>
      <family val="2"/>
    </font>
    <font>
      <b/>
      <sz val="11"/>
      <color rgb="FF0033CC"/>
      <name val="Tahoma"/>
      <family val="2"/>
      <charset val="222"/>
      <scheme val="minor"/>
    </font>
    <font>
      <sz val="13"/>
      <color theme="1"/>
      <name val="TH SarabunIT๙"/>
      <family val="2"/>
    </font>
    <font>
      <b/>
      <sz val="13"/>
      <color rgb="FFFF0000"/>
      <name val="TH SarabunIT๙"/>
      <family val="2"/>
    </font>
    <font>
      <b/>
      <sz val="11"/>
      <color rgb="FFFF0000"/>
      <name val="Tahoma"/>
      <family val="2"/>
      <charset val="222"/>
      <scheme val="minor"/>
    </font>
    <font>
      <b/>
      <sz val="13"/>
      <color rgb="FF0033CC"/>
      <name val="TH SarabunIT๙"/>
      <family val="2"/>
    </font>
    <font>
      <sz val="15"/>
      <name val="TH SarabunPSK"/>
      <family val="2"/>
    </font>
    <font>
      <sz val="13"/>
      <name val="TH SarabunIT๙"/>
      <family val="2"/>
    </font>
    <font>
      <sz val="11"/>
      <name val="Tahoma"/>
      <family val="2"/>
      <charset val="222"/>
      <scheme val="minor"/>
    </font>
    <font>
      <b/>
      <sz val="13"/>
      <color rgb="FF0000FF"/>
      <name val="TH SarabunIT๙"/>
      <family val="2"/>
    </font>
    <font>
      <b/>
      <sz val="11"/>
      <color rgb="FF0000FF"/>
      <name val="Tahoma"/>
      <family val="2"/>
      <charset val="222"/>
      <scheme val="minor"/>
    </font>
    <font>
      <sz val="13"/>
      <color rgb="FF0000FF"/>
      <name val="TH SarabunPSK"/>
      <family val="2"/>
    </font>
    <font>
      <sz val="13"/>
      <color theme="1"/>
      <name val="TH SarabunPSK"/>
      <family val="2"/>
    </font>
    <font>
      <b/>
      <sz val="13"/>
      <color rgb="FF0000FF"/>
      <name val="TH SarabunPSK"/>
      <family val="2"/>
    </font>
    <font>
      <b/>
      <sz val="15"/>
      <color rgb="FFFF0000"/>
      <name val="TH SarabunPSK"/>
      <family val="2"/>
    </font>
    <font>
      <b/>
      <sz val="13"/>
      <color rgb="FFFF0000"/>
      <name val="TH SarabunPSK"/>
      <family val="2"/>
    </font>
    <font>
      <sz val="15"/>
      <color rgb="FF0000FF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0" fontId="1" fillId="0" borderId="0"/>
  </cellStyleXfs>
  <cellXfs count="20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1" fontId="3" fillId="2" borderId="9" xfId="1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1" fontId="4" fillId="3" borderId="9" xfId="1" applyNumberFormat="1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41" fontId="5" fillId="0" borderId="9" xfId="1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1" fontId="2" fillId="0" borderId="9" xfId="1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41" fontId="2" fillId="0" borderId="8" xfId="1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6" xfId="0" applyFont="1" applyBorder="1" applyAlignment="1">
      <alignment vertical="top"/>
    </xf>
    <xf numFmtId="0" fontId="6" fillId="0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41" fontId="2" fillId="0" borderId="13" xfId="1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/>
    </xf>
    <xf numFmtId="41" fontId="5" fillId="0" borderId="9" xfId="0" applyNumberFormat="1" applyFont="1" applyFill="1" applyBorder="1" applyAlignment="1">
      <alignment vertical="top" wrapText="1"/>
    </xf>
    <xf numFmtId="41" fontId="5" fillId="0" borderId="9" xfId="1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41" fontId="8" fillId="0" borderId="9" xfId="1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left" vertical="top" wrapText="1"/>
    </xf>
    <xf numFmtId="41" fontId="2" fillId="4" borderId="9" xfId="1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41" fontId="10" fillId="0" borderId="9" xfId="1" applyNumberFormat="1" applyFont="1" applyBorder="1" applyAlignment="1">
      <alignment horizontal="right" vertical="top"/>
    </xf>
    <xf numFmtId="0" fontId="10" fillId="0" borderId="9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13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shrinkToFit="1"/>
    </xf>
    <xf numFmtId="0" fontId="5" fillId="0" borderId="9" xfId="0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1" fontId="2" fillId="0" borderId="9" xfId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41" fontId="10" fillId="0" borderId="9" xfId="1" applyNumberFormat="1" applyFont="1" applyBorder="1" applyAlignment="1">
      <alignment vertical="top"/>
    </xf>
    <xf numFmtId="3" fontId="12" fillId="5" borderId="8" xfId="1" applyNumberFormat="1" applyFont="1" applyFill="1" applyBorder="1" applyAlignment="1">
      <alignment horizontal="right" vertical="top"/>
    </xf>
    <xf numFmtId="0" fontId="13" fillId="5" borderId="9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4" fillId="6" borderId="8" xfId="1" applyNumberFormat="1" applyFont="1" applyFill="1" applyBorder="1" applyAlignment="1">
      <alignment horizontal="right" vertical="top" wrapText="1"/>
    </xf>
    <xf numFmtId="0" fontId="14" fillId="6" borderId="9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7" borderId="6" xfId="0" applyFont="1" applyFill="1" applyBorder="1" applyAlignment="1">
      <alignment vertical="top"/>
    </xf>
    <xf numFmtId="3" fontId="16" fillId="7" borderId="9" xfId="1" applyNumberFormat="1" applyFont="1" applyFill="1" applyBorder="1" applyAlignment="1">
      <alignment horizontal="right" vertical="top"/>
    </xf>
    <xf numFmtId="0" fontId="18" fillId="7" borderId="9" xfId="0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0" fontId="10" fillId="0" borderId="11" xfId="0" applyFont="1" applyBorder="1" applyAlignment="1">
      <alignment vertical="top" wrapText="1"/>
    </xf>
    <xf numFmtId="3" fontId="10" fillId="0" borderId="9" xfId="1" applyNumberFormat="1" applyFont="1" applyBorder="1" applyAlignment="1">
      <alignment horizontal="right" vertical="top"/>
    </xf>
    <xf numFmtId="0" fontId="20" fillId="0" borderId="9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9" xfId="0" applyFont="1" applyBorder="1" applyAlignment="1">
      <alignment horizontal="center" vertical="top"/>
    </xf>
    <xf numFmtId="3" fontId="4" fillId="6" borderId="9" xfId="1" applyNumberFormat="1" applyFont="1" applyFill="1" applyBorder="1" applyAlignment="1">
      <alignment horizontal="right" vertical="top"/>
    </xf>
    <xf numFmtId="0" fontId="21" fillId="6" borderId="9" xfId="0" applyFont="1" applyFill="1" applyBorder="1" applyAlignment="1">
      <alignment horizontal="center" vertical="top"/>
    </xf>
    <xf numFmtId="0" fontId="22" fillId="0" borderId="0" xfId="0" applyFont="1" applyAlignment="1">
      <alignment vertical="top"/>
    </xf>
    <xf numFmtId="0" fontId="23" fillId="7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top" wrapText="1"/>
    </xf>
    <xf numFmtId="3" fontId="2" fillId="4" borderId="9" xfId="1" applyNumberFormat="1" applyFont="1" applyFill="1" applyBorder="1" applyAlignment="1">
      <alignment horizontal="right" vertical="top"/>
    </xf>
    <xf numFmtId="0" fontId="25" fillId="4" borderId="9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2" fillId="0" borderId="11" xfId="0" applyFont="1" applyBorder="1" applyAlignment="1">
      <alignment vertical="top" wrapText="1"/>
    </xf>
    <xf numFmtId="3" fontId="2" fillId="0" borderId="9" xfId="1" applyNumberFormat="1" applyFont="1" applyBorder="1" applyAlignment="1">
      <alignment horizontal="right" vertical="top"/>
    </xf>
    <xf numFmtId="0" fontId="10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5" fillId="7" borderId="6" xfId="0" applyFont="1" applyFill="1" applyBorder="1" applyAlignment="1">
      <alignment vertical="top"/>
    </xf>
    <xf numFmtId="3" fontId="5" fillId="7" borderId="9" xfId="1" applyNumberFormat="1" applyFont="1" applyFill="1" applyBorder="1" applyAlignment="1">
      <alignment horizontal="right" vertical="top"/>
    </xf>
    <xf numFmtId="0" fontId="27" fillId="7" borderId="9" xfId="0" applyFont="1" applyFill="1" applyBorder="1" applyAlignment="1">
      <alignment horizontal="center" vertical="top"/>
    </xf>
    <xf numFmtId="0" fontId="28" fillId="0" borderId="0" xfId="0" applyFont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vertical="top" wrapText="1"/>
    </xf>
    <xf numFmtId="41" fontId="12" fillId="8" borderId="8" xfId="1" applyNumberFormat="1" applyFont="1" applyFill="1" applyBorder="1" applyAlignment="1">
      <alignment horizontal="center" vertical="top"/>
    </xf>
    <xf numFmtId="0" fontId="13" fillId="8" borderId="9" xfId="0" applyFont="1" applyFill="1" applyBorder="1" applyAlignment="1">
      <alignment horizontal="center" vertical="top"/>
    </xf>
    <xf numFmtId="41" fontId="4" fillId="9" borderId="8" xfId="1" applyNumberFormat="1" applyFont="1" applyFill="1" applyBorder="1" applyAlignment="1">
      <alignment horizontal="center" vertical="top" wrapText="1"/>
    </xf>
    <xf numFmtId="0" fontId="14" fillId="9" borderId="9" xfId="0" applyFont="1" applyFill="1" applyBorder="1" applyAlignment="1">
      <alignment vertical="top"/>
    </xf>
    <xf numFmtId="0" fontId="29" fillId="0" borderId="9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41" fontId="10" fillId="0" borderId="9" xfId="1" applyNumberFormat="1" applyFont="1" applyBorder="1" applyAlignment="1">
      <alignment horizontal="center" vertical="top"/>
    </xf>
    <xf numFmtId="3" fontId="30" fillId="0" borderId="9" xfId="0" applyNumberFormat="1" applyFont="1" applyBorder="1" applyAlignment="1">
      <alignment horizontal="center" vertical="top" wrapText="1"/>
    </xf>
    <xf numFmtId="0" fontId="31" fillId="0" borderId="9" xfId="0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41" fontId="4" fillId="9" borderId="8" xfId="1" applyNumberFormat="1" applyFont="1" applyFill="1" applyBorder="1" applyAlignment="1">
      <alignment horizontal="right" vertical="top" wrapText="1"/>
    </xf>
    <xf numFmtId="0" fontId="32" fillId="9" borderId="6" xfId="0" applyFont="1" applyFill="1" applyBorder="1" applyAlignment="1">
      <alignment vertical="top"/>
    </xf>
    <xf numFmtId="0" fontId="32" fillId="9" borderId="7" xfId="0" applyFont="1" applyFill="1" applyBorder="1" applyAlignment="1">
      <alignment vertical="top"/>
    </xf>
    <xf numFmtId="41" fontId="4" fillId="9" borderId="9" xfId="1" applyNumberFormat="1" applyFont="1" applyFill="1" applyBorder="1" applyAlignment="1">
      <alignment vertical="top"/>
    </xf>
    <xf numFmtId="0" fontId="33" fillId="9" borderId="9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vertical="top"/>
    </xf>
    <xf numFmtId="0" fontId="17" fillId="0" borderId="6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vertical="top"/>
    </xf>
    <xf numFmtId="0" fontId="17" fillId="0" borderId="8" xfId="0" applyFont="1" applyFill="1" applyBorder="1" applyAlignment="1">
      <alignment vertical="top"/>
    </xf>
    <xf numFmtId="41" fontId="16" fillId="0" borderId="9" xfId="1" applyNumberFormat="1" applyFont="1" applyFill="1" applyBorder="1" applyAlignment="1">
      <alignment vertical="top"/>
    </xf>
    <xf numFmtId="0" fontId="18" fillId="0" borderId="9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justify" vertical="center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10" fillId="0" borderId="12" xfId="0" applyFont="1" applyBorder="1"/>
    <xf numFmtId="0" fontId="10" fillId="0" borderId="12" xfId="0" applyFont="1" applyBorder="1" applyAlignment="1">
      <alignment wrapText="1"/>
    </xf>
    <xf numFmtId="41" fontId="4" fillId="9" borderId="9" xfId="1" applyNumberFormat="1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left" vertical="top"/>
    </xf>
    <xf numFmtId="41" fontId="7" fillId="0" borderId="9" xfId="1" applyNumberFormat="1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/>
    </xf>
    <xf numFmtId="41" fontId="2" fillId="0" borderId="0" xfId="1" applyNumberFormat="1" applyFont="1" applyAlignment="1">
      <alignment horizontal="right" vertical="top"/>
    </xf>
    <xf numFmtId="41" fontId="3" fillId="2" borderId="8" xfId="1" applyNumberFormat="1" applyFont="1" applyFill="1" applyBorder="1" applyAlignment="1">
      <alignment horizontal="right" vertical="top"/>
    </xf>
    <xf numFmtId="41" fontId="4" fillId="3" borderId="8" xfId="1" applyNumberFormat="1" applyFont="1" applyFill="1" applyBorder="1" applyAlignment="1">
      <alignment horizontal="right" vertical="top"/>
    </xf>
    <xf numFmtId="41" fontId="5" fillId="0" borderId="8" xfId="1" applyNumberFormat="1" applyFont="1" applyFill="1" applyBorder="1" applyAlignment="1">
      <alignment horizontal="right" vertical="top" wrapText="1"/>
    </xf>
    <xf numFmtId="41" fontId="5" fillId="0" borderId="8" xfId="0" applyNumberFormat="1" applyFont="1" applyFill="1" applyBorder="1" applyAlignment="1">
      <alignment vertical="top" wrapText="1"/>
    </xf>
    <xf numFmtId="41" fontId="2" fillId="0" borderId="8" xfId="1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top"/>
    </xf>
    <xf numFmtId="41" fontId="3" fillId="2" borderId="9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1" fontId="3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6" fillId="0" borderId="0" xfId="0" applyFont="1"/>
    <xf numFmtId="0" fontId="36" fillId="0" borderId="9" xfId="0" applyFont="1" applyBorder="1" applyAlignment="1">
      <alignment horizontal="left" vertical="center" indent="4"/>
    </xf>
    <xf numFmtId="41" fontId="36" fillId="0" borderId="9" xfId="0" applyNumberFormat="1" applyFont="1" applyBorder="1"/>
    <xf numFmtId="41" fontId="36" fillId="0" borderId="0" xfId="0" applyNumberFormat="1" applyFont="1"/>
    <xf numFmtId="0" fontId="37" fillId="10" borderId="9" xfId="0" applyFont="1" applyFill="1" applyBorder="1" applyAlignment="1">
      <alignment horizontal="center"/>
    </xf>
    <xf numFmtId="41" fontId="37" fillId="10" borderId="9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 wrapText="1"/>
    </xf>
    <xf numFmtId="0" fontId="17" fillId="7" borderId="7" xfId="0" applyFont="1" applyFill="1" applyBorder="1" applyAlignment="1">
      <alignment horizontal="left" vertical="top" wrapText="1"/>
    </xf>
    <xf numFmtId="0" fontId="12" fillId="8" borderId="6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top"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7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center" vertical="top" wrapText="1"/>
    </xf>
    <xf numFmtId="0" fontId="32" fillId="9" borderId="6" xfId="0" applyFont="1" applyFill="1" applyBorder="1" applyAlignment="1">
      <alignment horizontal="left" vertical="top" wrapText="1"/>
    </xf>
    <xf numFmtId="0" fontId="32" fillId="9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</cellXfs>
  <cellStyles count="8">
    <cellStyle name="Comma 2" xfId="2"/>
    <cellStyle name="Comma 3" xfId="3"/>
    <cellStyle name="Normal 2" xfId="4"/>
    <cellStyle name="เครื่องหมายจุลภาค" xfId="1" builtinId="3"/>
    <cellStyle name="เครื่องหมายจุลภาค 5" xfId="5"/>
    <cellStyle name="ปกติ" xfId="0" builtinId="0"/>
    <cellStyle name="ปกติ 3" xfId="6"/>
    <cellStyle name="ปกติ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="60" zoomScaleNormal="100" workbookViewId="0">
      <selection activeCell="B31" sqref="B31"/>
    </sheetView>
  </sheetViews>
  <sheetFormatPr defaultRowHeight="24" x14ac:dyDescent="0.55000000000000004"/>
  <cols>
    <col min="1" max="1" width="56.75" style="164" bestFit="1" customWidth="1"/>
    <col min="2" max="2" width="24" style="167" customWidth="1"/>
    <col min="3" max="3" width="17.375" style="164" customWidth="1"/>
    <col min="4" max="16384" width="9" style="164"/>
  </cols>
  <sheetData>
    <row r="1" spans="1:2" x14ac:dyDescent="0.55000000000000004">
      <c r="A1" s="170" t="s">
        <v>230</v>
      </c>
      <c r="B1" s="170"/>
    </row>
    <row r="2" spans="1:2" x14ac:dyDescent="0.55000000000000004">
      <c r="A2" s="168" t="s">
        <v>226</v>
      </c>
      <c r="B2" s="169" t="s">
        <v>227</v>
      </c>
    </row>
    <row r="3" spans="1:2" x14ac:dyDescent="0.55000000000000004">
      <c r="A3" s="165" t="s">
        <v>202</v>
      </c>
      <c r="B3" s="166">
        <f>สสจ.อท.!D4</f>
        <v>1714050</v>
      </c>
    </row>
    <row r="4" spans="1:2" x14ac:dyDescent="0.55000000000000004">
      <c r="A4" s="165" t="s">
        <v>203</v>
      </c>
      <c r="B4" s="166">
        <f>สวัสดิการ!D4</f>
        <v>150000</v>
      </c>
    </row>
    <row r="5" spans="1:2" x14ac:dyDescent="0.55000000000000004">
      <c r="A5" s="165" t="s">
        <v>204</v>
      </c>
      <c r="B5" s="166">
        <f>แรงงาน!D4</f>
        <v>1075000</v>
      </c>
    </row>
    <row r="6" spans="1:2" x14ac:dyDescent="0.55000000000000004">
      <c r="A6" s="165" t="s">
        <v>205</v>
      </c>
      <c r="B6" s="166">
        <f>ยุติธรรม!D4</f>
        <v>67800</v>
      </c>
    </row>
    <row r="7" spans="1:2" x14ac:dyDescent="0.55000000000000004">
      <c r="A7" s="165" t="s">
        <v>206</v>
      </c>
      <c r="B7" s="166">
        <f>ปภ!D4</f>
        <v>320000</v>
      </c>
    </row>
    <row r="8" spans="1:2" x14ac:dyDescent="0.55000000000000004">
      <c r="A8" s="165" t="s">
        <v>207</v>
      </c>
      <c r="B8" s="166">
        <f>พช!D4</f>
        <v>34314000</v>
      </c>
    </row>
    <row r="9" spans="1:2" x14ac:dyDescent="0.55000000000000004">
      <c r="A9" s="165" t="s">
        <v>208</v>
      </c>
      <c r="B9" s="166">
        <f>พมจ.!D4</f>
        <v>500000</v>
      </c>
    </row>
    <row r="10" spans="1:2" x14ac:dyDescent="0.55000000000000004">
      <c r="A10" s="165" t="s">
        <v>209</v>
      </c>
      <c r="B10" s="166">
        <f>แขวงทางหลวง!D4</f>
        <v>120000000</v>
      </c>
    </row>
    <row r="11" spans="1:2" x14ac:dyDescent="0.55000000000000004">
      <c r="A11" s="165" t="s">
        <v>210</v>
      </c>
      <c r="B11" s="166">
        <f>ชลประทาน!D4</f>
        <v>285611200</v>
      </c>
    </row>
    <row r="12" spans="1:2" x14ac:dyDescent="0.55000000000000004">
      <c r="A12" s="165" t="s">
        <v>211</v>
      </c>
      <c r="B12" s="166">
        <f>ปศุสัตว์!D4</f>
        <v>830000</v>
      </c>
    </row>
    <row r="13" spans="1:2" x14ac:dyDescent="0.55000000000000004">
      <c r="A13" s="165" t="s">
        <v>212</v>
      </c>
      <c r="B13" s="166">
        <f>ประมง!D4</f>
        <v>1364790</v>
      </c>
    </row>
    <row r="14" spans="1:2" x14ac:dyDescent="0.55000000000000004">
      <c r="A14" s="165" t="s">
        <v>213</v>
      </c>
      <c r="B14" s="166">
        <f>เกษตร!D4</f>
        <v>21678780</v>
      </c>
    </row>
    <row r="15" spans="1:2" x14ac:dyDescent="0.55000000000000004">
      <c r="A15" s="165" t="s">
        <v>214</v>
      </c>
      <c r="B15" s="166">
        <f>พลังงาน!D4</f>
        <v>2800000</v>
      </c>
    </row>
    <row r="16" spans="1:2" x14ac:dyDescent="0.55000000000000004">
      <c r="A16" s="165" t="s">
        <v>215</v>
      </c>
      <c r="B16" s="166">
        <f>สหกรณ์!D4</f>
        <v>485200</v>
      </c>
    </row>
    <row r="17" spans="1:3" x14ac:dyDescent="0.55000000000000004">
      <c r="A17" s="165" t="s">
        <v>216</v>
      </c>
      <c r="B17" s="166">
        <f>กษ!D4</f>
        <v>5362740</v>
      </c>
    </row>
    <row r="18" spans="1:3" x14ac:dyDescent="0.55000000000000004">
      <c r="A18" s="165" t="s">
        <v>217</v>
      </c>
      <c r="B18" s="166">
        <f>อุตสาหกรรม!D4</f>
        <v>3419200</v>
      </c>
    </row>
    <row r="19" spans="1:3" x14ac:dyDescent="0.55000000000000004">
      <c r="A19" s="165" t="s">
        <v>218</v>
      </c>
      <c r="B19" s="166">
        <f>พาณิชย์!D4</f>
        <v>3208500</v>
      </c>
    </row>
    <row r="20" spans="1:3" x14ac:dyDescent="0.55000000000000004">
      <c r="A20" s="165" t="s">
        <v>219</v>
      </c>
      <c r="B20" s="166">
        <f>ท่องเที่ยว!D4</f>
        <v>61139000</v>
      </c>
    </row>
    <row r="21" spans="1:3" x14ac:dyDescent="0.55000000000000004">
      <c r="A21" s="165" t="s">
        <v>220</v>
      </c>
      <c r="B21" s="166">
        <f>โยธา!D4</f>
        <v>10700000</v>
      </c>
    </row>
    <row r="22" spans="1:3" x14ac:dyDescent="0.55000000000000004">
      <c r="A22" s="165" t="s">
        <v>221</v>
      </c>
      <c r="B22" s="166">
        <f>วัฒนธรรม!D4</f>
        <v>2600000</v>
      </c>
    </row>
    <row r="23" spans="1:3" x14ac:dyDescent="0.55000000000000004">
      <c r="A23" s="165" t="s">
        <v>222</v>
      </c>
      <c r="B23" s="166">
        <f>ประชาสัมพันธ์!D4</f>
        <v>300000</v>
      </c>
    </row>
    <row r="24" spans="1:3" x14ac:dyDescent="0.55000000000000004">
      <c r="A24" s="165" t="s">
        <v>223</v>
      </c>
      <c r="B24" s="166">
        <f>เมือง!D4</f>
        <v>7659400</v>
      </c>
    </row>
    <row r="25" spans="1:3" x14ac:dyDescent="0.55000000000000004">
      <c r="A25" s="165" t="s">
        <v>224</v>
      </c>
      <c r="B25" s="166">
        <f>โพธิ์ทอง!D4</f>
        <v>7050000</v>
      </c>
    </row>
    <row r="26" spans="1:3" x14ac:dyDescent="0.55000000000000004">
      <c r="A26" s="165" t="s">
        <v>225</v>
      </c>
      <c r="B26" s="166">
        <f>ป่าโมก!D4</f>
        <v>43085000</v>
      </c>
    </row>
    <row r="27" spans="1:3" x14ac:dyDescent="0.55000000000000004">
      <c r="A27" s="168" t="s">
        <v>228</v>
      </c>
      <c r="B27" s="169">
        <f>SUM(B3:B26)</f>
        <v>615434660</v>
      </c>
      <c r="C27" s="167">
        <f>'รวม 3 ประเด็น'!D3-งบรวม!B27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7" zoomScaleNormal="106" zoomScaleSheetLayoutView="87" zoomScalePageLayoutView="85" workbookViewId="0">
      <selection activeCell="F7" sqref="F7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ht="21.75" customHeight="1" x14ac:dyDescent="0.2">
      <c r="A4" s="186" t="s">
        <v>90</v>
      </c>
      <c r="B4" s="187"/>
      <c r="C4" s="188"/>
      <c r="D4" s="76">
        <f>D5</f>
        <v>3208500</v>
      </c>
      <c r="E4" s="76"/>
      <c r="F4" s="76"/>
      <c r="G4" s="76"/>
      <c r="H4" s="77"/>
    </row>
    <row r="5" spans="1:8" s="93" customFormat="1" x14ac:dyDescent="0.2">
      <c r="A5" s="189" t="s">
        <v>132</v>
      </c>
      <c r="B5" s="190"/>
      <c r="C5" s="190"/>
      <c r="D5" s="91">
        <f>D6</f>
        <v>3208500</v>
      </c>
      <c r="E5" s="91"/>
      <c r="F5" s="91"/>
      <c r="G5" s="91"/>
      <c r="H5" s="92"/>
    </row>
    <row r="6" spans="1:8" s="108" customFormat="1" ht="23.25" x14ac:dyDescent="0.2">
      <c r="A6" s="105"/>
      <c r="B6" s="191" t="s">
        <v>133</v>
      </c>
      <c r="C6" s="191"/>
      <c r="D6" s="106">
        <f>D7</f>
        <v>3208500</v>
      </c>
      <c r="E6" s="106"/>
      <c r="F6" s="106"/>
      <c r="G6" s="106"/>
      <c r="H6" s="107"/>
    </row>
    <row r="7" spans="1:8" s="59" customFormat="1" x14ac:dyDescent="0.2">
      <c r="A7" s="109"/>
      <c r="B7" s="110">
        <v>5</v>
      </c>
      <c r="C7" s="111" t="s">
        <v>139</v>
      </c>
      <c r="D7" s="87">
        <v>3208500</v>
      </c>
      <c r="E7" s="87"/>
      <c r="F7" s="87"/>
      <c r="G7" s="87"/>
      <c r="H7" s="88" t="s">
        <v>140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87" zoomScaleNormal="106" zoomScaleSheetLayoutView="87" zoomScalePageLayoutView="85" workbookViewId="0">
      <selection activeCell="D5" sqref="D5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161" customFormat="1" x14ac:dyDescent="0.2">
      <c r="A4" s="178" t="s">
        <v>4</v>
      </c>
      <c r="B4" s="179"/>
      <c r="C4" s="180"/>
      <c r="D4" s="6">
        <f>D5+D11++D16</f>
        <v>34314000</v>
      </c>
      <c r="E4" s="162"/>
      <c r="F4" s="162"/>
      <c r="G4" s="162"/>
      <c r="H4" s="163"/>
    </row>
    <row r="5" spans="1:8" s="8" customFormat="1" x14ac:dyDescent="0.2">
      <c r="A5" s="178" t="s">
        <v>5</v>
      </c>
      <c r="B5" s="179"/>
      <c r="C5" s="180"/>
      <c r="D5" s="6">
        <f>D6</f>
        <v>8314000</v>
      </c>
      <c r="E5" s="153"/>
      <c r="F5" s="153"/>
      <c r="G5" s="153"/>
      <c r="H5" s="7"/>
    </row>
    <row r="6" spans="1:8" s="11" customFormat="1" x14ac:dyDescent="0.2">
      <c r="A6" s="181" t="s">
        <v>27</v>
      </c>
      <c r="B6" s="182"/>
      <c r="C6" s="183"/>
      <c r="D6" s="9">
        <f>D7</f>
        <v>8314000</v>
      </c>
      <c r="E6" s="154"/>
      <c r="F6" s="154"/>
      <c r="G6" s="154"/>
      <c r="H6" s="10"/>
    </row>
    <row r="7" spans="1:8" s="15" customFormat="1" ht="23.25" x14ac:dyDescent="0.2">
      <c r="A7" s="12"/>
      <c r="B7" s="184" t="s">
        <v>28</v>
      </c>
      <c r="C7" s="184"/>
      <c r="D7" s="38">
        <f>SUM(D8:D10)</f>
        <v>8314000</v>
      </c>
      <c r="E7" s="38"/>
      <c r="F7" s="38"/>
      <c r="G7" s="38"/>
      <c r="H7" s="14"/>
    </row>
    <row r="8" spans="1:8" s="51" customFormat="1" x14ac:dyDescent="0.2">
      <c r="A8" s="46"/>
      <c r="B8" s="47">
        <v>1</v>
      </c>
      <c r="C8" s="48" t="s">
        <v>29</v>
      </c>
      <c r="D8" s="49">
        <v>6564000</v>
      </c>
      <c r="E8" s="49"/>
      <c r="F8" s="49"/>
      <c r="G8" s="49"/>
      <c r="H8" s="50" t="s">
        <v>30</v>
      </c>
    </row>
    <row r="9" spans="1:8" x14ac:dyDescent="0.2">
      <c r="A9" s="16"/>
      <c r="B9" s="17">
        <v>2</v>
      </c>
      <c r="C9" s="21" t="s">
        <v>31</v>
      </c>
      <c r="D9" s="19">
        <v>1500000</v>
      </c>
      <c r="E9" s="19"/>
      <c r="F9" s="19"/>
      <c r="G9" s="19"/>
      <c r="H9" s="50" t="s">
        <v>30</v>
      </c>
    </row>
    <row r="10" spans="1:8" x14ac:dyDescent="0.2">
      <c r="A10" s="16"/>
      <c r="B10" s="47">
        <v>4</v>
      </c>
      <c r="C10" s="21" t="s">
        <v>34</v>
      </c>
      <c r="D10" s="19">
        <v>250000</v>
      </c>
      <c r="E10" s="19"/>
      <c r="F10" s="19"/>
      <c r="G10" s="19"/>
      <c r="H10" s="50" t="s">
        <v>30</v>
      </c>
    </row>
    <row r="11" spans="1:8" s="78" customFormat="1" ht="21.75" customHeight="1" x14ac:dyDescent="0.2">
      <c r="A11" s="186" t="s">
        <v>90</v>
      </c>
      <c r="B11" s="187"/>
      <c r="C11" s="188"/>
      <c r="D11" s="76">
        <f>D12</f>
        <v>23000000</v>
      </c>
      <c r="E11" s="76"/>
      <c r="F11" s="76"/>
      <c r="G11" s="76"/>
      <c r="H11" s="77"/>
    </row>
    <row r="12" spans="1:8" s="93" customFormat="1" x14ac:dyDescent="0.2">
      <c r="A12" s="189" t="s">
        <v>132</v>
      </c>
      <c r="B12" s="190"/>
      <c r="C12" s="190"/>
      <c r="D12" s="91">
        <f>D13</f>
        <v>23000000</v>
      </c>
      <c r="E12" s="91"/>
      <c r="F12" s="91"/>
      <c r="G12" s="91"/>
      <c r="H12" s="92"/>
    </row>
    <row r="13" spans="1:8" s="108" customFormat="1" ht="23.25" x14ac:dyDescent="0.2">
      <c r="A13" s="105"/>
      <c r="B13" s="191" t="s">
        <v>133</v>
      </c>
      <c r="C13" s="191"/>
      <c r="D13" s="106">
        <f>D14+D15</f>
        <v>23000000</v>
      </c>
      <c r="E13" s="106"/>
      <c r="F13" s="106"/>
      <c r="G13" s="106"/>
      <c r="H13" s="107"/>
    </row>
    <row r="14" spans="1:8" s="89" customFormat="1" ht="43.5" x14ac:dyDescent="0.2">
      <c r="A14" s="109"/>
      <c r="B14" s="110">
        <v>3</v>
      </c>
      <c r="C14" s="111" t="s">
        <v>137</v>
      </c>
      <c r="D14" s="87">
        <v>20000000</v>
      </c>
      <c r="E14" s="87"/>
      <c r="F14" s="87"/>
      <c r="G14" s="87"/>
      <c r="H14" s="88" t="s">
        <v>30</v>
      </c>
    </row>
    <row r="15" spans="1:8" s="89" customFormat="1" x14ac:dyDescent="0.2">
      <c r="A15" s="109"/>
      <c r="B15" s="110">
        <v>4</v>
      </c>
      <c r="C15" s="111" t="s">
        <v>138</v>
      </c>
      <c r="D15" s="87">
        <v>3000000</v>
      </c>
      <c r="E15" s="87"/>
      <c r="F15" s="87"/>
      <c r="G15" s="87"/>
      <c r="H15" s="88" t="s">
        <v>30</v>
      </c>
    </row>
    <row r="16" spans="1:8" s="78" customFormat="1" x14ac:dyDescent="0.2">
      <c r="A16" s="193" t="s">
        <v>141</v>
      </c>
      <c r="B16" s="194"/>
      <c r="C16" s="195"/>
      <c r="D16" s="112">
        <f>D17</f>
        <v>3000000</v>
      </c>
      <c r="E16" s="112"/>
      <c r="F16" s="112"/>
      <c r="G16" s="112"/>
      <c r="H16" s="113"/>
    </row>
    <row r="17" spans="1:8" s="130" customFormat="1" ht="23.25" x14ac:dyDescent="0.2">
      <c r="A17" s="126" t="s">
        <v>162</v>
      </c>
      <c r="B17" s="127"/>
      <c r="C17" s="127"/>
      <c r="D17" s="128">
        <f>D18+D20</f>
        <v>3000000</v>
      </c>
      <c r="E17" s="128"/>
      <c r="F17" s="128"/>
      <c r="G17" s="128"/>
      <c r="H17" s="129"/>
    </row>
    <row r="18" spans="1:8" s="136" customFormat="1" ht="23.25" x14ac:dyDescent="0.2">
      <c r="A18" s="131"/>
      <c r="B18" s="132" t="s">
        <v>163</v>
      </c>
      <c r="C18" s="133"/>
      <c r="D18" s="134">
        <f>SUM(D19)</f>
        <v>3000000</v>
      </c>
      <c r="E18" s="134"/>
      <c r="F18" s="134"/>
      <c r="G18" s="134"/>
      <c r="H18" s="135"/>
    </row>
    <row r="19" spans="1:8" s="59" customFormat="1" x14ac:dyDescent="0.2">
      <c r="A19" s="54"/>
      <c r="B19" s="55">
        <v>1</v>
      </c>
      <c r="C19" s="21" t="s">
        <v>164</v>
      </c>
      <c r="D19" s="75">
        <v>3000000</v>
      </c>
      <c r="E19" s="75"/>
      <c r="F19" s="75"/>
      <c r="G19" s="75"/>
      <c r="H19" s="88" t="s">
        <v>30</v>
      </c>
    </row>
  </sheetData>
  <mergeCells count="11">
    <mergeCell ref="A6:C6"/>
    <mergeCell ref="C1:H1"/>
    <mergeCell ref="C2:H2"/>
    <mergeCell ref="A3:C3"/>
    <mergeCell ref="A4:C4"/>
    <mergeCell ref="A5:C5"/>
    <mergeCell ref="B7:C7"/>
    <mergeCell ref="A11:C11"/>
    <mergeCell ref="A12:C12"/>
    <mergeCell ref="B13:C13"/>
    <mergeCell ref="A16:C1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7" zoomScaleNormal="106" zoomScaleSheetLayoutView="87" zoomScalePageLayoutView="85" workbookViewId="0">
      <selection activeCell="F9" sqref="F9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4</v>
      </c>
      <c r="B4" s="179"/>
      <c r="C4" s="180"/>
      <c r="D4" s="6">
        <f>D5+D9</f>
        <v>2800000</v>
      </c>
      <c r="E4" s="153"/>
      <c r="F4" s="153"/>
      <c r="G4" s="153"/>
      <c r="H4" s="7"/>
    </row>
    <row r="5" spans="1:8" s="8" customFormat="1" x14ac:dyDescent="0.2">
      <c r="A5" s="178" t="s">
        <v>5</v>
      </c>
      <c r="B5" s="179"/>
      <c r="C5" s="180"/>
      <c r="D5" s="6">
        <f>D6</f>
        <v>2450000</v>
      </c>
      <c r="E5" s="153"/>
      <c r="F5" s="153"/>
      <c r="G5" s="153"/>
      <c r="H5" s="7"/>
    </row>
    <row r="6" spans="1:8" s="11" customFormat="1" x14ac:dyDescent="0.2">
      <c r="A6" s="181" t="s">
        <v>67</v>
      </c>
      <c r="B6" s="182"/>
      <c r="C6" s="183"/>
      <c r="D6" s="9">
        <f>SUM(D7)</f>
        <v>2450000</v>
      </c>
      <c r="E6" s="154"/>
      <c r="F6" s="154"/>
      <c r="G6" s="154"/>
      <c r="H6" s="10"/>
    </row>
    <row r="7" spans="1:8" s="15" customFormat="1" ht="23.25" x14ac:dyDescent="0.2">
      <c r="A7" s="12"/>
      <c r="B7" s="184" t="s">
        <v>68</v>
      </c>
      <c r="C7" s="184"/>
      <c r="D7" s="38">
        <f>D8</f>
        <v>2450000</v>
      </c>
      <c r="E7" s="38"/>
      <c r="F7" s="38"/>
      <c r="G7" s="38"/>
      <c r="H7" s="14"/>
    </row>
    <row r="8" spans="1:8" ht="39.75" customHeight="1" x14ac:dyDescent="0.2">
      <c r="A8" s="72"/>
      <c r="B8" s="17">
        <v>1</v>
      </c>
      <c r="C8" s="73" t="s">
        <v>88</v>
      </c>
      <c r="D8" s="19">
        <v>2450000</v>
      </c>
      <c r="E8" s="19"/>
      <c r="F8" s="19"/>
      <c r="G8" s="19"/>
      <c r="H8" s="23" t="s">
        <v>89</v>
      </c>
    </row>
    <row r="9" spans="1:8" s="78" customFormat="1" ht="21.75" customHeight="1" x14ac:dyDescent="0.2">
      <c r="A9" s="186" t="s">
        <v>90</v>
      </c>
      <c r="B9" s="187"/>
      <c r="C9" s="188"/>
      <c r="D9" s="76">
        <f>D10</f>
        <v>350000</v>
      </c>
      <c r="E9" s="76"/>
      <c r="F9" s="76"/>
      <c r="G9" s="76"/>
      <c r="H9" s="77"/>
    </row>
    <row r="10" spans="1:8" s="93" customFormat="1" x14ac:dyDescent="0.2">
      <c r="A10" s="189" t="s">
        <v>116</v>
      </c>
      <c r="B10" s="190"/>
      <c r="C10" s="190"/>
      <c r="D10" s="91">
        <f>SUM(D11,D14)</f>
        <v>350000</v>
      </c>
      <c r="E10" s="91"/>
      <c r="F10" s="91"/>
      <c r="G10" s="91"/>
      <c r="H10" s="92"/>
    </row>
    <row r="11" spans="1:8" s="85" customFormat="1" ht="23.25" x14ac:dyDescent="0.2">
      <c r="A11" s="82"/>
      <c r="B11" s="192" t="s">
        <v>117</v>
      </c>
      <c r="C11" s="192"/>
      <c r="D11" s="83">
        <f>D12</f>
        <v>350000</v>
      </c>
      <c r="E11" s="83"/>
      <c r="F11" s="83"/>
      <c r="G11" s="83"/>
      <c r="H11" s="94"/>
    </row>
    <row r="12" spans="1:8" s="100" customFormat="1" ht="46.5" x14ac:dyDescent="0.2">
      <c r="A12" s="95"/>
      <c r="B12" s="96">
        <v>1</v>
      </c>
      <c r="C12" s="97" t="s">
        <v>118</v>
      </c>
      <c r="D12" s="98">
        <v>350000</v>
      </c>
      <c r="E12" s="98"/>
      <c r="F12" s="98"/>
      <c r="G12" s="98"/>
      <c r="H12" s="99" t="s">
        <v>89</v>
      </c>
    </row>
  </sheetData>
  <mergeCells count="10">
    <mergeCell ref="B7:C7"/>
    <mergeCell ref="A10:C10"/>
    <mergeCell ref="B11:C11"/>
    <mergeCell ref="A9:C9"/>
    <mergeCell ref="C1:H1"/>
    <mergeCell ref="C2:H2"/>
    <mergeCell ref="A3:C3"/>
    <mergeCell ref="A4:C4"/>
    <mergeCell ref="A5:C5"/>
    <mergeCell ref="A6:C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87" zoomScaleNormal="106" zoomScaleSheetLayoutView="87" zoomScalePageLayoutView="85" workbookViewId="0">
      <selection activeCell="D7" sqref="D7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ht="21.75" customHeight="1" x14ac:dyDescent="0.2">
      <c r="A4" s="186" t="s">
        <v>90</v>
      </c>
      <c r="B4" s="187"/>
      <c r="C4" s="188"/>
      <c r="D4" s="76">
        <f>D5</f>
        <v>830000</v>
      </c>
      <c r="E4" s="76"/>
      <c r="F4" s="76"/>
      <c r="G4" s="76"/>
      <c r="H4" s="77"/>
    </row>
    <row r="5" spans="1:8" s="93" customFormat="1" x14ac:dyDescent="0.2">
      <c r="A5" s="189" t="s">
        <v>106</v>
      </c>
      <c r="B5" s="190"/>
      <c r="C5" s="190"/>
      <c r="D5" s="91">
        <f>D6+D9</f>
        <v>830000</v>
      </c>
      <c r="E5" s="91"/>
      <c r="F5" s="91"/>
      <c r="G5" s="91"/>
      <c r="H5" s="92"/>
    </row>
    <row r="6" spans="1:8" s="85" customFormat="1" ht="23.25" x14ac:dyDescent="0.2">
      <c r="A6" s="82"/>
      <c r="B6" s="192" t="s">
        <v>107</v>
      </c>
      <c r="C6" s="192"/>
      <c r="D6" s="83">
        <f>SUM(D7:D8)</f>
        <v>830000</v>
      </c>
      <c r="E6" s="83"/>
      <c r="F6" s="83"/>
      <c r="G6" s="83"/>
      <c r="H6" s="94"/>
    </row>
    <row r="7" spans="1:8" s="89" customFormat="1" x14ac:dyDescent="0.2">
      <c r="A7" s="54"/>
      <c r="B7" s="55">
        <v>1</v>
      </c>
      <c r="C7" s="86" t="s">
        <v>108</v>
      </c>
      <c r="D7" s="87">
        <v>490000</v>
      </c>
      <c r="E7" s="87"/>
      <c r="F7" s="87"/>
      <c r="G7" s="87"/>
      <c r="H7" s="90" t="s">
        <v>109</v>
      </c>
    </row>
    <row r="8" spans="1:8" s="89" customFormat="1" x14ac:dyDescent="0.2">
      <c r="A8" s="54"/>
      <c r="B8" s="55">
        <v>2</v>
      </c>
      <c r="C8" s="86" t="s">
        <v>110</v>
      </c>
      <c r="D8" s="87">
        <v>340000</v>
      </c>
      <c r="E8" s="87"/>
      <c r="F8" s="87"/>
      <c r="G8" s="87"/>
      <c r="H8" s="90" t="s">
        <v>109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87" zoomScaleNormal="106" zoomScaleSheetLayoutView="87" zoomScalePageLayoutView="85" workbookViewId="0">
      <selection activeCell="D7" sqref="D7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ht="21.75" customHeight="1" x14ac:dyDescent="0.2">
      <c r="A4" s="186" t="s">
        <v>90</v>
      </c>
      <c r="B4" s="187"/>
      <c r="C4" s="188"/>
      <c r="D4" s="76">
        <f>D5+D8</f>
        <v>1364790</v>
      </c>
      <c r="E4" s="76"/>
      <c r="F4" s="76"/>
      <c r="G4" s="76"/>
      <c r="H4" s="77"/>
    </row>
    <row r="5" spans="1:8" s="93" customFormat="1" x14ac:dyDescent="0.2">
      <c r="A5" s="189" t="s">
        <v>106</v>
      </c>
      <c r="B5" s="190"/>
      <c r="C5" s="190"/>
      <c r="D5" s="91">
        <f>D6+D15</f>
        <v>399720</v>
      </c>
      <c r="E5" s="91"/>
      <c r="F5" s="91"/>
      <c r="G5" s="91"/>
      <c r="H5" s="92"/>
    </row>
    <row r="6" spans="1:8" s="85" customFormat="1" ht="23.25" x14ac:dyDescent="0.2">
      <c r="A6" s="82"/>
      <c r="B6" s="192" t="s">
        <v>107</v>
      </c>
      <c r="C6" s="192"/>
      <c r="D6" s="83">
        <f>D7</f>
        <v>399720</v>
      </c>
      <c r="E6" s="83"/>
      <c r="F6" s="83"/>
      <c r="G6" s="83"/>
      <c r="H6" s="94"/>
    </row>
    <row r="7" spans="1:8" s="89" customFormat="1" x14ac:dyDescent="0.2">
      <c r="A7" s="54"/>
      <c r="B7" s="55">
        <v>1</v>
      </c>
      <c r="C7" s="86" t="s">
        <v>111</v>
      </c>
      <c r="D7" s="87">
        <v>399720</v>
      </c>
      <c r="E7" s="87"/>
      <c r="F7" s="87"/>
      <c r="G7" s="87"/>
      <c r="H7" s="90" t="s">
        <v>112</v>
      </c>
    </row>
    <row r="8" spans="1:8" s="93" customFormat="1" x14ac:dyDescent="0.2">
      <c r="A8" s="189" t="s">
        <v>116</v>
      </c>
      <c r="B8" s="190"/>
      <c r="C8" s="190"/>
      <c r="D8" s="91">
        <f>SUM(D9,D16)</f>
        <v>965070</v>
      </c>
      <c r="E8" s="91"/>
      <c r="F8" s="91"/>
      <c r="G8" s="91"/>
      <c r="H8" s="92"/>
    </row>
    <row r="9" spans="1:8" s="85" customFormat="1" ht="23.25" x14ac:dyDescent="0.2">
      <c r="A9" s="82"/>
      <c r="B9" s="192" t="s">
        <v>117</v>
      </c>
      <c r="C9" s="192"/>
      <c r="D9" s="83">
        <f>D10+D11</f>
        <v>965070</v>
      </c>
      <c r="E9" s="83"/>
      <c r="F9" s="83"/>
      <c r="G9" s="83"/>
      <c r="H9" s="94"/>
    </row>
    <row r="10" spans="1:8" s="89" customFormat="1" ht="23.25" x14ac:dyDescent="0.2">
      <c r="A10" s="54"/>
      <c r="B10" s="96">
        <v>1</v>
      </c>
      <c r="C10" s="103" t="s">
        <v>124</v>
      </c>
      <c r="D10" s="87">
        <v>165070</v>
      </c>
      <c r="E10" s="87"/>
      <c r="F10" s="87"/>
      <c r="G10" s="87"/>
      <c r="H10" s="90" t="s">
        <v>112</v>
      </c>
    </row>
    <row r="11" spans="1:8" s="89" customFormat="1" x14ac:dyDescent="0.2">
      <c r="A11" s="54"/>
      <c r="B11" s="55">
        <v>2</v>
      </c>
      <c r="C11" s="86" t="s">
        <v>125</v>
      </c>
      <c r="D11" s="87">
        <v>800000</v>
      </c>
      <c r="E11" s="87"/>
      <c r="F11" s="87"/>
      <c r="G11" s="87"/>
      <c r="H11" s="90" t="s">
        <v>112</v>
      </c>
    </row>
  </sheetData>
  <mergeCells count="8">
    <mergeCell ref="A8:C8"/>
    <mergeCell ref="B9:C9"/>
    <mergeCell ref="C1:H1"/>
    <mergeCell ref="C2:H2"/>
    <mergeCell ref="A3:C3"/>
    <mergeCell ref="A4:C4"/>
    <mergeCell ref="A5:C5"/>
    <mergeCell ref="B6:C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7" zoomScaleNormal="106" zoomScaleSheetLayoutView="87" zoomScalePageLayoutView="85" workbookViewId="0">
      <selection activeCell="D6" sqref="D6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x14ac:dyDescent="0.2">
      <c r="A4" s="193" t="s">
        <v>141</v>
      </c>
      <c r="B4" s="194"/>
      <c r="C4" s="195"/>
      <c r="D4" s="112">
        <f>D5</f>
        <v>300000</v>
      </c>
      <c r="E4" s="112"/>
      <c r="F4" s="112"/>
      <c r="G4" s="112"/>
      <c r="H4" s="113"/>
    </row>
    <row r="5" spans="1:8" s="130" customFormat="1" ht="23.25" x14ac:dyDescent="0.2">
      <c r="A5" s="200" t="s">
        <v>132</v>
      </c>
      <c r="B5" s="201"/>
      <c r="C5" s="201"/>
      <c r="D5" s="147">
        <f>SUM(D6)</f>
        <v>300000</v>
      </c>
      <c r="E5" s="147"/>
      <c r="F5" s="147"/>
      <c r="G5" s="147"/>
      <c r="H5" s="129"/>
    </row>
    <row r="6" spans="1:8" s="151" customFormat="1" ht="23.25" x14ac:dyDescent="0.2">
      <c r="A6" s="148"/>
      <c r="B6" s="199" t="s">
        <v>191</v>
      </c>
      <c r="C6" s="199"/>
      <c r="D6" s="149">
        <f>SUM(D7:D7)</f>
        <v>300000</v>
      </c>
      <c r="E6" s="149"/>
      <c r="F6" s="149"/>
      <c r="G6" s="149"/>
      <c r="H6" s="150"/>
    </row>
    <row r="7" spans="1:8" s="59" customFormat="1" x14ac:dyDescent="0.2">
      <c r="A7" s="54"/>
      <c r="B7" s="55">
        <v>1</v>
      </c>
      <c r="C7" s="74" t="s">
        <v>192</v>
      </c>
      <c r="D7" s="75">
        <v>300000</v>
      </c>
      <c r="E7" s="75"/>
      <c r="F7" s="75"/>
      <c r="G7" s="75"/>
      <c r="H7" s="119" t="s">
        <v>193</v>
      </c>
    </row>
  </sheetData>
  <mergeCells count="6">
    <mergeCell ref="C1:H1"/>
    <mergeCell ref="C2:H2"/>
    <mergeCell ref="A3:C3"/>
    <mergeCell ref="A4:C4"/>
    <mergeCell ref="B6:C6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87" zoomScaleNormal="106" zoomScaleSheetLayoutView="87" zoomScalePageLayoutView="85" workbookViewId="0">
      <selection activeCell="D6" sqref="D6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D5+D18+D23+D28+D49</f>
        <v>320000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</f>
        <v>320000</v>
      </c>
      <c r="E5" s="154"/>
      <c r="F5" s="154"/>
      <c r="G5" s="154"/>
      <c r="H5" s="10"/>
    </row>
    <row r="6" spans="1:8" s="29" customFormat="1" ht="23.25" x14ac:dyDescent="0.2">
      <c r="A6" s="27"/>
      <c r="B6" s="184" t="s">
        <v>18</v>
      </c>
      <c r="C6" s="185"/>
      <c r="D6" s="37">
        <f>SUM(D7:D8)</f>
        <v>320000</v>
      </c>
      <c r="E6" s="156"/>
      <c r="F6" s="156"/>
      <c r="G6" s="156"/>
      <c r="H6" s="28"/>
    </row>
    <row r="7" spans="1:8" x14ac:dyDescent="0.2">
      <c r="A7" s="16"/>
      <c r="B7" s="17">
        <v>1</v>
      </c>
      <c r="C7" s="21" t="s">
        <v>19</v>
      </c>
      <c r="D7" s="19">
        <v>250000</v>
      </c>
      <c r="E7" s="19"/>
      <c r="F7" s="19"/>
      <c r="G7" s="19"/>
      <c r="H7" s="23" t="s">
        <v>20</v>
      </c>
    </row>
    <row r="8" spans="1:8" x14ac:dyDescent="0.2">
      <c r="A8" s="16"/>
      <c r="B8" s="17">
        <v>2</v>
      </c>
      <c r="C8" s="21" t="s">
        <v>21</v>
      </c>
      <c r="D8" s="19">
        <v>70000</v>
      </c>
      <c r="E8" s="19"/>
      <c r="F8" s="19"/>
      <c r="G8" s="19"/>
      <c r="H8" s="23" t="s">
        <v>20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22" zoomScale="87" zoomScaleNormal="106" zoomScaleSheetLayoutView="87" zoomScalePageLayoutView="85" workbookViewId="0">
      <selection activeCell="D13" sqref="D13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9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9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9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9" s="78" customFormat="1" x14ac:dyDescent="0.2">
      <c r="A4" s="193" t="s">
        <v>141</v>
      </c>
      <c r="B4" s="194"/>
      <c r="C4" s="195"/>
      <c r="D4" s="112">
        <f>D5+D14+D11+D38</f>
        <v>61139000</v>
      </c>
      <c r="E4" s="112"/>
      <c r="F4" s="112"/>
      <c r="G4" s="112"/>
      <c r="H4" s="113"/>
    </row>
    <row r="5" spans="1:9" s="81" customFormat="1" x14ac:dyDescent="0.2">
      <c r="A5" s="196" t="s">
        <v>142</v>
      </c>
      <c r="B5" s="197"/>
      <c r="C5" s="198"/>
      <c r="D5" s="114">
        <f>D6+D9</f>
        <v>28039000</v>
      </c>
      <c r="E5" s="114"/>
      <c r="F5" s="114"/>
      <c r="G5" s="114"/>
      <c r="H5" s="115"/>
    </row>
    <row r="6" spans="1:9" s="29" customFormat="1" ht="23.25" x14ac:dyDescent="0.2">
      <c r="A6" s="27"/>
      <c r="B6" s="184" t="s">
        <v>143</v>
      </c>
      <c r="C6" s="184"/>
      <c r="D6" s="13">
        <f>SUM(D7:D8)</f>
        <v>23039000</v>
      </c>
      <c r="E6" s="13"/>
      <c r="F6" s="13"/>
      <c r="G6" s="13"/>
      <c r="H6" s="116"/>
    </row>
    <row r="7" spans="1:9" s="120" customFormat="1" ht="43.5" x14ac:dyDescent="0.2">
      <c r="A7" s="117"/>
      <c r="B7" s="55">
        <v>1</v>
      </c>
      <c r="C7" s="118" t="s">
        <v>144</v>
      </c>
      <c r="D7" s="57">
        <v>13039000</v>
      </c>
      <c r="E7" s="57"/>
      <c r="F7" s="57"/>
      <c r="G7" s="57"/>
      <c r="H7" s="119" t="s">
        <v>158</v>
      </c>
    </row>
    <row r="8" spans="1:9" s="59" customFormat="1" ht="43.5" x14ac:dyDescent="0.2">
      <c r="A8" s="54"/>
      <c r="B8" s="55">
        <v>2</v>
      </c>
      <c r="C8" s="86" t="s">
        <v>146</v>
      </c>
      <c r="D8" s="57">
        <v>10000000</v>
      </c>
      <c r="E8" s="57"/>
      <c r="F8" s="57"/>
      <c r="G8" s="57"/>
      <c r="H8" s="119" t="s">
        <v>158</v>
      </c>
    </row>
    <row r="9" spans="1:9" s="15" customFormat="1" ht="43.5" x14ac:dyDescent="0.2">
      <c r="A9" s="12"/>
      <c r="B9" s="184" t="s">
        <v>156</v>
      </c>
      <c r="C9" s="184"/>
      <c r="D9" s="13">
        <f>SUM(D10:D10)</f>
        <v>5000000</v>
      </c>
      <c r="E9" s="13"/>
      <c r="F9" s="13"/>
      <c r="G9" s="13"/>
      <c r="H9" s="123"/>
      <c r="I9" s="53" t="s">
        <v>38</v>
      </c>
    </row>
    <row r="10" spans="1:9" s="120" customFormat="1" x14ac:dyDescent="0.2">
      <c r="A10" s="117"/>
      <c r="B10" s="55">
        <v>1</v>
      </c>
      <c r="C10" s="124" t="s">
        <v>157</v>
      </c>
      <c r="D10" s="57">
        <v>5000000</v>
      </c>
      <c r="E10" s="57"/>
      <c r="F10" s="57"/>
      <c r="G10" s="57"/>
      <c r="H10" s="119" t="s">
        <v>158</v>
      </c>
    </row>
    <row r="11" spans="1:9" s="81" customFormat="1" x14ac:dyDescent="0.2">
      <c r="A11" s="196" t="s">
        <v>159</v>
      </c>
      <c r="B11" s="197"/>
      <c r="C11" s="198"/>
      <c r="D11" s="125">
        <f>D12</f>
        <v>1000000</v>
      </c>
      <c r="E11" s="125"/>
      <c r="F11" s="125"/>
      <c r="G11" s="125"/>
      <c r="H11" s="115"/>
    </row>
    <row r="12" spans="1:9" s="15" customFormat="1" ht="23.25" x14ac:dyDescent="0.2">
      <c r="A12" s="12"/>
      <c r="B12" s="184" t="s">
        <v>160</v>
      </c>
      <c r="C12" s="184"/>
      <c r="D12" s="13">
        <f>SUM(D13)</f>
        <v>1000000</v>
      </c>
      <c r="E12" s="13"/>
      <c r="F12" s="13"/>
      <c r="G12" s="13"/>
      <c r="H12" s="123"/>
    </row>
    <row r="13" spans="1:9" s="120" customFormat="1" x14ac:dyDescent="0.2">
      <c r="A13" s="117"/>
      <c r="B13" s="55">
        <v>1</v>
      </c>
      <c r="C13" s="124" t="s">
        <v>161</v>
      </c>
      <c r="D13" s="57">
        <v>1000000</v>
      </c>
      <c r="E13" s="57"/>
      <c r="F13" s="57"/>
      <c r="G13" s="57"/>
      <c r="H13" s="119" t="s">
        <v>158</v>
      </c>
    </row>
    <row r="14" spans="1:9" s="130" customFormat="1" ht="23.25" x14ac:dyDescent="0.2">
      <c r="A14" s="126" t="s">
        <v>162</v>
      </c>
      <c r="B14" s="127"/>
      <c r="C14" s="127"/>
      <c r="D14" s="128">
        <f>D15</f>
        <v>20100000</v>
      </c>
      <c r="E14" s="128"/>
      <c r="F14" s="128"/>
      <c r="G14" s="128"/>
      <c r="H14" s="129"/>
    </row>
    <row r="15" spans="1:9" s="136" customFormat="1" ht="23.25" x14ac:dyDescent="0.2">
      <c r="A15" s="137"/>
      <c r="B15" s="132" t="s">
        <v>165</v>
      </c>
      <c r="C15" s="132"/>
      <c r="D15" s="134">
        <f>SUM(D16:D37)</f>
        <v>20100000</v>
      </c>
      <c r="E15" s="134"/>
      <c r="F15" s="134"/>
      <c r="G15" s="134"/>
      <c r="H15" s="135"/>
    </row>
    <row r="16" spans="1:9" s="59" customFormat="1" x14ac:dyDescent="0.2">
      <c r="A16" s="109"/>
      <c r="B16" s="138">
        <v>1</v>
      </c>
      <c r="C16" s="139" t="s">
        <v>166</v>
      </c>
      <c r="D16" s="75">
        <v>3000000</v>
      </c>
      <c r="E16" s="75"/>
      <c r="F16" s="75"/>
      <c r="G16" s="75"/>
      <c r="H16" s="119" t="s">
        <v>158</v>
      </c>
    </row>
    <row r="17" spans="1:8" s="59" customFormat="1" x14ac:dyDescent="0.2">
      <c r="A17" s="109"/>
      <c r="B17" s="138">
        <v>2</v>
      </c>
      <c r="C17" s="141" t="s">
        <v>168</v>
      </c>
      <c r="D17" s="57">
        <v>1000000</v>
      </c>
      <c r="E17" s="57"/>
      <c r="F17" s="57"/>
      <c r="G17" s="57"/>
      <c r="H17" s="119" t="s">
        <v>158</v>
      </c>
    </row>
    <row r="18" spans="1:8" s="59" customFormat="1" x14ac:dyDescent="0.2">
      <c r="A18" s="142"/>
      <c r="B18" s="138">
        <v>3</v>
      </c>
      <c r="C18" s="143" t="s">
        <v>169</v>
      </c>
      <c r="D18" s="57">
        <v>1000000</v>
      </c>
      <c r="E18" s="57"/>
      <c r="F18" s="57"/>
      <c r="G18" s="57"/>
      <c r="H18" s="119" t="s">
        <v>158</v>
      </c>
    </row>
    <row r="19" spans="1:8" s="59" customFormat="1" x14ac:dyDescent="0.2">
      <c r="A19" s="109"/>
      <c r="B19" s="138">
        <v>4</v>
      </c>
      <c r="C19" s="141" t="s">
        <v>170</v>
      </c>
      <c r="D19" s="57">
        <v>1000000</v>
      </c>
      <c r="E19" s="57"/>
      <c r="F19" s="57"/>
      <c r="G19" s="57"/>
      <c r="H19" s="119" t="s">
        <v>158</v>
      </c>
    </row>
    <row r="20" spans="1:8" s="59" customFormat="1" x14ac:dyDescent="0.2">
      <c r="A20" s="142"/>
      <c r="B20" s="138">
        <v>5</v>
      </c>
      <c r="C20" s="143" t="s">
        <v>171</v>
      </c>
      <c r="D20" s="57">
        <v>1000000</v>
      </c>
      <c r="E20" s="57"/>
      <c r="F20" s="57"/>
      <c r="G20" s="57"/>
      <c r="H20" s="119" t="s">
        <v>158</v>
      </c>
    </row>
    <row r="21" spans="1:8" s="59" customFormat="1" x14ac:dyDescent="0.2">
      <c r="A21" s="109"/>
      <c r="B21" s="138">
        <v>6</v>
      </c>
      <c r="C21" s="141" t="s">
        <v>172</v>
      </c>
      <c r="D21" s="57">
        <v>1000000</v>
      </c>
      <c r="E21" s="57"/>
      <c r="F21" s="57"/>
      <c r="G21" s="57"/>
      <c r="H21" s="119" t="s">
        <v>158</v>
      </c>
    </row>
    <row r="22" spans="1:8" s="59" customFormat="1" x14ac:dyDescent="0.2">
      <c r="A22" s="142"/>
      <c r="B22" s="138">
        <v>7</v>
      </c>
      <c r="C22" s="143" t="s">
        <v>173</v>
      </c>
      <c r="D22" s="57">
        <v>1000000</v>
      </c>
      <c r="E22" s="57"/>
      <c r="F22" s="57"/>
      <c r="G22" s="57"/>
      <c r="H22" s="119" t="s">
        <v>158</v>
      </c>
    </row>
    <row r="23" spans="1:8" s="59" customFormat="1" x14ac:dyDescent="0.2">
      <c r="A23" s="109"/>
      <c r="B23" s="138">
        <v>8</v>
      </c>
      <c r="C23" s="141" t="s">
        <v>174</v>
      </c>
      <c r="D23" s="57">
        <v>1000000</v>
      </c>
      <c r="E23" s="57"/>
      <c r="F23" s="57"/>
      <c r="G23" s="57"/>
      <c r="H23" s="119" t="s">
        <v>158</v>
      </c>
    </row>
    <row r="24" spans="1:8" s="59" customFormat="1" x14ac:dyDescent="0.2">
      <c r="A24" s="54"/>
      <c r="B24" s="138">
        <v>9</v>
      </c>
      <c r="C24" s="144" t="s">
        <v>175</v>
      </c>
      <c r="D24" s="57">
        <v>1000000</v>
      </c>
      <c r="E24" s="57"/>
      <c r="F24" s="57"/>
      <c r="G24" s="57"/>
      <c r="H24" s="119" t="s">
        <v>158</v>
      </c>
    </row>
    <row r="25" spans="1:8" s="59" customFormat="1" x14ac:dyDescent="0.2">
      <c r="A25" s="109"/>
      <c r="B25" s="138">
        <v>10</v>
      </c>
      <c r="C25" s="141" t="s">
        <v>176</v>
      </c>
      <c r="D25" s="57">
        <v>500000</v>
      </c>
      <c r="E25" s="57"/>
      <c r="F25" s="57"/>
      <c r="G25" s="57"/>
      <c r="H25" s="119" t="s">
        <v>158</v>
      </c>
    </row>
    <row r="26" spans="1:8" s="59" customFormat="1" x14ac:dyDescent="0.2">
      <c r="A26" s="142"/>
      <c r="B26" s="138">
        <v>11</v>
      </c>
      <c r="C26" s="143" t="s">
        <v>177</v>
      </c>
      <c r="D26" s="57">
        <v>500000</v>
      </c>
      <c r="E26" s="57"/>
      <c r="F26" s="57"/>
      <c r="G26" s="57"/>
      <c r="H26" s="119" t="s">
        <v>158</v>
      </c>
    </row>
    <row r="27" spans="1:8" s="59" customFormat="1" x14ac:dyDescent="0.2">
      <c r="A27" s="109"/>
      <c r="B27" s="138">
        <v>12</v>
      </c>
      <c r="C27" s="141" t="s">
        <v>178</v>
      </c>
      <c r="D27" s="57">
        <v>1000000</v>
      </c>
      <c r="E27" s="57"/>
      <c r="F27" s="57"/>
      <c r="G27" s="57"/>
      <c r="H27" s="119" t="s">
        <v>158</v>
      </c>
    </row>
    <row r="28" spans="1:8" s="59" customFormat="1" x14ac:dyDescent="0.2">
      <c r="A28" s="142"/>
      <c r="B28" s="138">
        <v>13</v>
      </c>
      <c r="C28" s="143" t="s">
        <v>179</v>
      </c>
      <c r="D28" s="57">
        <v>1000000</v>
      </c>
      <c r="E28" s="57"/>
      <c r="F28" s="57"/>
      <c r="G28" s="57"/>
      <c r="H28" s="119" t="s">
        <v>158</v>
      </c>
    </row>
    <row r="29" spans="1:8" s="59" customFormat="1" x14ac:dyDescent="0.2">
      <c r="A29" s="109"/>
      <c r="B29" s="138">
        <v>14</v>
      </c>
      <c r="C29" s="141" t="s">
        <v>180</v>
      </c>
      <c r="D29" s="57">
        <v>500000</v>
      </c>
      <c r="E29" s="57"/>
      <c r="F29" s="57"/>
      <c r="G29" s="57"/>
      <c r="H29" s="119" t="s">
        <v>158</v>
      </c>
    </row>
    <row r="30" spans="1:8" s="59" customFormat="1" x14ac:dyDescent="0.2">
      <c r="A30" s="142"/>
      <c r="B30" s="138">
        <v>15</v>
      </c>
      <c r="C30" s="143" t="s">
        <v>181</v>
      </c>
      <c r="D30" s="57">
        <v>1000000</v>
      </c>
      <c r="E30" s="57"/>
      <c r="F30" s="57"/>
      <c r="G30" s="57"/>
      <c r="H30" s="119" t="s">
        <v>158</v>
      </c>
    </row>
    <row r="31" spans="1:8" s="59" customFormat="1" x14ac:dyDescent="0.2">
      <c r="A31" s="109"/>
      <c r="B31" s="138">
        <v>16</v>
      </c>
      <c r="C31" s="141" t="s">
        <v>182</v>
      </c>
      <c r="D31" s="57">
        <v>1000000</v>
      </c>
      <c r="E31" s="57"/>
      <c r="F31" s="57"/>
      <c r="G31" s="57"/>
      <c r="H31" s="119" t="s">
        <v>158</v>
      </c>
    </row>
    <row r="32" spans="1:8" s="59" customFormat="1" x14ac:dyDescent="0.2">
      <c r="A32" s="142"/>
      <c r="B32" s="138">
        <v>17</v>
      </c>
      <c r="C32" s="143" t="s">
        <v>183</v>
      </c>
      <c r="D32" s="57">
        <v>1000000</v>
      </c>
      <c r="E32" s="57"/>
      <c r="F32" s="57"/>
      <c r="G32" s="57"/>
      <c r="H32" s="119" t="s">
        <v>158</v>
      </c>
    </row>
    <row r="33" spans="1:8" s="59" customFormat="1" x14ac:dyDescent="0.2">
      <c r="A33" s="109"/>
      <c r="B33" s="138">
        <v>18</v>
      </c>
      <c r="C33" s="141" t="s">
        <v>184</v>
      </c>
      <c r="D33" s="57">
        <v>1000000</v>
      </c>
      <c r="E33" s="57"/>
      <c r="F33" s="57"/>
      <c r="G33" s="57"/>
      <c r="H33" s="119" t="s">
        <v>158</v>
      </c>
    </row>
    <row r="34" spans="1:8" s="59" customFormat="1" x14ac:dyDescent="0.2">
      <c r="A34" s="142"/>
      <c r="B34" s="138">
        <v>19</v>
      </c>
      <c r="C34" s="143" t="s">
        <v>185</v>
      </c>
      <c r="D34" s="57">
        <v>500000</v>
      </c>
      <c r="E34" s="57"/>
      <c r="F34" s="57"/>
      <c r="G34" s="57"/>
      <c r="H34" s="119" t="s">
        <v>158</v>
      </c>
    </row>
    <row r="35" spans="1:8" s="59" customFormat="1" x14ac:dyDescent="0.2">
      <c r="A35" s="109"/>
      <c r="B35" s="138">
        <v>20</v>
      </c>
      <c r="C35" s="141" t="s">
        <v>186</v>
      </c>
      <c r="D35" s="57">
        <v>500000</v>
      </c>
      <c r="E35" s="57"/>
      <c r="F35" s="57"/>
      <c r="G35" s="57"/>
      <c r="H35" s="119" t="s">
        <v>158</v>
      </c>
    </row>
    <row r="36" spans="1:8" s="59" customFormat="1" x14ac:dyDescent="0.5">
      <c r="A36" s="54"/>
      <c r="B36" s="138">
        <v>21</v>
      </c>
      <c r="C36" s="145" t="s">
        <v>187</v>
      </c>
      <c r="D36" s="57">
        <v>500000</v>
      </c>
      <c r="E36" s="57"/>
      <c r="F36" s="57"/>
      <c r="G36" s="57"/>
      <c r="H36" s="119" t="s">
        <v>158</v>
      </c>
    </row>
    <row r="37" spans="1:8" s="59" customFormat="1" ht="43.5" x14ac:dyDescent="0.5">
      <c r="A37" s="54"/>
      <c r="B37" s="138">
        <v>22</v>
      </c>
      <c r="C37" s="146" t="s">
        <v>188</v>
      </c>
      <c r="D37" s="57">
        <v>100000</v>
      </c>
      <c r="E37" s="57"/>
      <c r="F37" s="57"/>
      <c r="G37" s="57"/>
      <c r="H37" s="119" t="s">
        <v>158</v>
      </c>
    </row>
    <row r="38" spans="1:8" s="130" customFormat="1" ht="23.25" x14ac:dyDescent="0.2">
      <c r="A38" s="200" t="s">
        <v>132</v>
      </c>
      <c r="B38" s="201"/>
      <c r="C38" s="201"/>
      <c r="D38" s="147">
        <f>D39</f>
        <v>12000000</v>
      </c>
      <c r="E38" s="147"/>
      <c r="F38" s="147"/>
      <c r="G38" s="147"/>
      <c r="H38" s="129"/>
    </row>
    <row r="39" spans="1:8" s="151" customFormat="1" ht="23.25" x14ac:dyDescent="0.2">
      <c r="A39" s="148"/>
      <c r="B39" s="199" t="s">
        <v>191</v>
      </c>
      <c r="C39" s="199"/>
      <c r="D39" s="149">
        <f>D40</f>
        <v>12000000</v>
      </c>
      <c r="E39" s="149"/>
      <c r="F39" s="149"/>
      <c r="G39" s="149"/>
      <c r="H39" s="150"/>
    </row>
    <row r="40" spans="1:8" s="59" customFormat="1" x14ac:dyDescent="0.2">
      <c r="A40" s="54"/>
      <c r="B40" s="55">
        <v>1</v>
      </c>
      <c r="C40" s="74" t="s">
        <v>194</v>
      </c>
      <c r="D40" s="75">
        <v>12000000</v>
      </c>
      <c r="E40" s="75"/>
      <c r="F40" s="75"/>
      <c r="G40" s="75"/>
      <c r="H40" s="119" t="s">
        <v>158</v>
      </c>
    </row>
  </sheetData>
  <mergeCells count="11">
    <mergeCell ref="B6:C6"/>
    <mergeCell ref="C1:H1"/>
    <mergeCell ref="C2:H2"/>
    <mergeCell ref="A3:C3"/>
    <mergeCell ref="A4:C4"/>
    <mergeCell ref="A5:C5"/>
    <mergeCell ref="B9:C9"/>
    <mergeCell ref="A11:C11"/>
    <mergeCell ref="B12:C12"/>
    <mergeCell ref="A38:C38"/>
    <mergeCell ref="B39:C39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7" zoomScaleNormal="106" zoomScaleSheetLayoutView="87" zoomScalePageLayoutView="85" workbookViewId="0">
      <selection activeCell="D7" sqref="D7:D12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x14ac:dyDescent="0.2">
      <c r="A4" s="193" t="s">
        <v>141</v>
      </c>
      <c r="B4" s="194"/>
      <c r="C4" s="195"/>
      <c r="D4" s="112">
        <f>SUM(D5,D24,D27,D55)</f>
        <v>10700000</v>
      </c>
      <c r="E4" s="112"/>
      <c r="F4" s="112"/>
      <c r="G4" s="112"/>
      <c r="H4" s="113"/>
    </row>
    <row r="5" spans="1:8" s="81" customFormat="1" x14ac:dyDescent="0.2">
      <c r="A5" s="196" t="s">
        <v>142</v>
      </c>
      <c r="B5" s="197"/>
      <c r="C5" s="198"/>
      <c r="D5" s="114">
        <f>SUM(D6,D22)</f>
        <v>10700000</v>
      </c>
      <c r="E5" s="114"/>
      <c r="F5" s="114"/>
      <c r="G5" s="114"/>
      <c r="H5" s="115"/>
    </row>
    <row r="6" spans="1:8" s="29" customFormat="1" ht="23.25" x14ac:dyDescent="0.2">
      <c r="A6" s="27"/>
      <c r="B6" s="184" t="s">
        <v>143</v>
      </c>
      <c r="C6" s="184"/>
      <c r="D6" s="13">
        <f>SUM(D7:D12)</f>
        <v>10700000</v>
      </c>
      <c r="E6" s="13"/>
      <c r="F6" s="13"/>
      <c r="G6" s="13"/>
      <c r="H6" s="116"/>
    </row>
    <row r="7" spans="1:8" s="59" customFormat="1" ht="43.5" x14ac:dyDescent="0.2">
      <c r="A7" s="54"/>
      <c r="B7" s="55">
        <v>1</v>
      </c>
      <c r="C7" s="86" t="s">
        <v>147</v>
      </c>
      <c r="D7" s="121">
        <v>3500000</v>
      </c>
      <c r="E7" s="121"/>
      <c r="F7" s="121"/>
      <c r="G7" s="121"/>
      <c r="H7" s="119" t="s">
        <v>148</v>
      </c>
    </row>
    <row r="8" spans="1:8" s="59" customFormat="1" x14ac:dyDescent="0.2">
      <c r="A8" s="54"/>
      <c r="B8" s="55">
        <v>2</v>
      </c>
      <c r="C8" s="86" t="s">
        <v>149</v>
      </c>
      <c r="D8" s="57">
        <v>2000000</v>
      </c>
      <c r="E8" s="57"/>
      <c r="F8" s="57"/>
      <c r="G8" s="57"/>
      <c r="H8" s="119" t="s">
        <v>148</v>
      </c>
    </row>
    <row r="9" spans="1:8" s="59" customFormat="1" ht="43.5" x14ac:dyDescent="0.2">
      <c r="A9" s="54"/>
      <c r="B9" s="55">
        <v>3</v>
      </c>
      <c r="C9" s="86" t="s">
        <v>150</v>
      </c>
      <c r="D9" s="57">
        <v>1900000</v>
      </c>
      <c r="E9" s="57"/>
      <c r="F9" s="57"/>
      <c r="G9" s="57"/>
      <c r="H9" s="119" t="s">
        <v>148</v>
      </c>
    </row>
    <row r="10" spans="1:8" s="59" customFormat="1" x14ac:dyDescent="0.2">
      <c r="A10" s="54"/>
      <c r="B10" s="55">
        <v>4</v>
      </c>
      <c r="C10" s="103" t="s">
        <v>151</v>
      </c>
      <c r="D10" s="57">
        <v>300000</v>
      </c>
      <c r="E10" s="57"/>
      <c r="F10" s="57"/>
      <c r="G10" s="57"/>
      <c r="H10" s="119" t="s">
        <v>148</v>
      </c>
    </row>
    <row r="11" spans="1:8" s="59" customFormat="1" x14ac:dyDescent="0.2">
      <c r="A11" s="54"/>
      <c r="B11" s="55">
        <v>5</v>
      </c>
      <c r="C11" s="103" t="s">
        <v>152</v>
      </c>
      <c r="D11" s="57">
        <v>1000000</v>
      </c>
      <c r="E11" s="57"/>
      <c r="F11" s="57"/>
      <c r="G11" s="57"/>
      <c r="H11" s="119" t="s">
        <v>148</v>
      </c>
    </row>
    <row r="12" spans="1:8" s="59" customFormat="1" x14ac:dyDescent="0.2">
      <c r="A12" s="54"/>
      <c r="B12" s="55">
        <v>6</v>
      </c>
      <c r="C12" s="103" t="s">
        <v>155</v>
      </c>
      <c r="D12" s="57">
        <v>2000000</v>
      </c>
      <c r="E12" s="57"/>
      <c r="F12" s="57"/>
      <c r="G12" s="57"/>
      <c r="H12" s="119" t="s">
        <v>148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7" zoomScaleNormal="106" zoomScaleSheetLayoutView="87" zoomScalePageLayoutView="85" workbookViewId="0">
      <selection activeCell="E26" sqref="E26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D5+D17+D22+D27+D48</f>
        <v>1075000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D6+D11+D14</f>
        <v>1075000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7</v>
      </c>
      <c r="C6" s="185"/>
      <c r="D6" s="13">
        <f>D7</f>
        <v>1075000</v>
      </c>
      <c r="E6" s="13"/>
      <c r="F6" s="13"/>
      <c r="G6" s="13"/>
      <c r="H6" s="14"/>
    </row>
    <row r="7" spans="1:8" s="26" customFormat="1" ht="43.5" x14ac:dyDescent="0.2">
      <c r="A7" s="24"/>
      <c r="B7" s="17">
        <v>3</v>
      </c>
      <c r="C7" s="25" t="s">
        <v>200</v>
      </c>
      <c r="D7" s="22">
        <v>1075000</v>
      </c>
      <c r="E7" s="22"/>
      <c r="F7" s="22"/>
      <c r="G7" s="22"/>
      <c r="H7" s="23" t="s">
        <v>12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87" zoomScaleNormal="106" zoomScaleSheetLayoutView="87" zoomScalePageLayoutView="85" workbookViewId="0">
      <selection activeCell="E16" sqref="E16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</f>
        <v>7050000</v>
      </c>
      <c r="E4" s="153"/>
      <c r="F4" s="153"/>
      <c r="G4" s="153"/>
      <c r="H4" s="7"/>
    </row>
    <row r="5" spans="1:8" s="11" customFormat="1" x14ac:dyDescent="0.2">
      <c r="A5" s="181" t="s">
        <v>36</v>
      </c>
      <c r="B5" s="182"/>
      <c r="C5" s="183"/>
      <c r="D5" s="9">
        <f>D6</f>
        <v>7050000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42</v>
      </c>
      <c r="C6" s="185"/>
      <c r="D6" s="38">
        <f>SUM(D7:D11)</f>
        <v>7050000</v>
      </c>
      <c r="E6" s="38"/>
      <c r="F6" s="38"/>
      <c r="G6" s="38"/>
      <c r="H6" s="62"/>
    </row>
    <row r="7" spans="1:8" ht="43.5" x14ac:dyDescent="0.2">
      <c r="A7" s="16"/>
      <c r="B7" s="17">
        <v>1</v>
      </c>
      <c r="C7" s="25" t="s">
        <v>51</v>
      </c>
      <c r="D7" s="19">
        <v>5200000</v>
      </c>
      <c r="E7" s="19"/>
      <c r="F7" s="19"/>
      <c r="G7" s="19"/>
      <c r="H7" s="52" t="s">
        <v>52</v>
      </c>
    </row>
    <row r="8" spans="1:8" x14ac:dyDescent="0.2">
      <c r="A8" s="16"/>
      <c r="B8" s="17">
        <v>2</v>
      </c>
      <c r="C8" s="18" t="s">
        <v>53</v>
      </c>
      <c r="D8" s="19">
        <v>300000</v>
      </c>
      <c r="E8" s="19"/>
      <c r="F8" s="19"/>
      <c r="G8" s="19"/>
      <c r="H8" s="52" t="s">
        <v>52</v>
      </c>
    </row>
    <row r="9" spans="1:8" x14ac:dyDescent="0.2">
      <c r="A9" s="16"/>
      <c r="B9" s="17">
        <v>3</v>
      </c>
      <c r="C9" s="21" t="s">
        <v>54</v>
      </c>
      <c r="D9" s="19">
        <v>250000</v>
      </c>
      <c r="E9" s="19"/>
      <c r="F9" s="19"/>
      <c r="G9" s="19"/>
      <c r="H9" s="52" t="s">
        <v>52</v>
      </c>
    </row>
    <row r="10" spans="1:8" x14ac:dyDescent="0.2">
      <c r="A10" s="16"/>
      <c r="B10" s="17">
        <v>4</v>
      </c>
      <c r="C10" s="18" t="s">
        <v>55</v>
      </c>
      <c r="D10" s="19">
        <v>300000</v>
      </c>
      <c r="E10" s="19"/>
      <c r="F10" s="19"/>
      <c r="G10" s="19"/>
      <c r="H10" s="52" t="s">
        <v>52</v>
      </c>
    </row>
    <row r="11" spans="1:8" ht="43.5" x14ac:dyDescent="0.2">
      <c r="A11" s="16"/>
      <c r="B11" s="17">
        <v>5</v>
      </c>
      <c r="C11" s="25" t="s">
        <v>56</v>
      </c>
      <c r="D11" s="19">
        <v>1000000</v>
      </c>
      <c r="E11" s="19"/>
      <c r="F11" s="19"/>
      <c r="G11" s="19"/>
      <c r="H11" s="52" t="s">
        <v>52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87" zoomScaleNormal="106" zoomScaleSheetLayoutView="87" zoomScalePageLayoutView="85" workbookViewId="0">
      <selection activeCell="D7" sqref="D7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ht="21.75" customHeight="1" x14ac:dyDescent="0.2">
      <c r="A4" s="186" t="s">
        <v>90</v>
      </c>
      <c r="B4" s="187"/>
      <c r="C4" s="188"/>
      <c r="D4" s="76">
        <f>D5+D8</f>
        <v>21678780</v>
      </c>
      <c r="E4" s="76"/>
      <c r="F4" s="76"/>
      <c r="G4" s="76"/>
      <c r="H4" s="77"/>
    </row>
    <row r="5" spans="1:8" s="93" customFormat="1" x14ac:dyDescent="0.2">
      <c r="A5" s="189" t="s">
        <v>106</v>
      </c>
      <c r="B5" s="190"/>
      <c r="C5" s="190"/>
      <c r="D5" s="91">
        <f>D6</f>
        <v>1000000</v>
      </c>
      <c r="E5" s="91"/>
      <c r="F5" s="91"/>
      <c r="G5" s="91"/>
      <c r="H5" s="92"/>
    </row>
    <row r="6" spans="1:8" s="85" customFormat="1" ht="23.25" x14ac:dyDescent="0.2">
      <c r="A6" s="82"/>
      <c r="B6" s="192" t="s">
        <v>113</v>
      </c>
      <c r="C6" s="192"/>
      <c r="D6" s="83">
        <f>SUM(D7)</f>
        <v>1000000</v>
      </c>
      <c r="E6" s="83"/>
      <c r="F6" s="83"/>
      <c r="G6" s="83"/>
      <c r="H6" s="94"/>
    </row>
    <row r="7" spans="1:8" s="89" customFormat="1" ht="43.5" x14ac:dyDescent="0.2">
      <c r="A7" s="54"/>
      <c r="B7" s="55">
        <v>1</v>
      </c>
      <c r="C7" s="86" t="s">
        <v>114</v>
      </c>
      <c r="D7" s="87">
        <v>1000000</v>
      </c>
      <c r="E7" s="87"/>
      <c r="F7" s="87"/>
      <c r="G7" s="87"/>
      <c r="H7" s="90" t="s">
        <v>115</v>
      </c>
    </row>
    <row r="8" spans="1:8" s="93" customFormat="1" x14ac:dyDescent="0.2">
      <c r="A8" s="189" t="s">
        <v>116</v>
      </c>
      <c r="B8" s="190"/>
      <c r="C8" s="190"/>
      <c r="D8" s="91">
        <f>SUM(D9,D24)</f>
        <v>20678780</v>
      </c>
      <c r="E8" s="91"/>
      <c r="F8" s="91"/>
      <c r="G8" s="91"/>
      <c r="H8" s="92"/>
    </row>
    <row r="9" spans="1:8" s="85" customFormat="1" ht="23.25" x14ac:dyDescent="0.2">
      <c r="A9" s="82"/>
      <c r="B9" s="192" t="s">
        <v>117</v>
      </c>
      <c r="C9" s="192"/>
      <c r="D9" s="83">
        <f>SUM(D10:D14)</f>
        <v>20678780</v>
      </c>
      <c r="E9" s="83"/>
      <c r="F9" s="83"/>
      <c r="G9" s="83"/>
      <c r="H9" s="94"/>
    </row>
    <row r="10" spans="1:8" s="89" customFormat="1" x14ac:dyDescent="0.2">
      <c r="A10" s="54"/>
      <c r="B10" s="55">
        <v>1</v>
      </c>
      <c r="C10" s="86" t="s">
        <v>119</v>
      </c>
      <c r="D10" s="87">
        <v>8007370</v>
      </c>
      <c r="E10" s="87"/>
      <c r="F10" s="87"/>
      <c r="G10" s="87"/>
      <c r="H10" s="90" t="s">
        <v>115</v>
      </c>
    </row>
    <row r="11" spans="1:8" s="89" customFormat="1" x14ac:dyDescent="0.2">
      <c r="A11" s="16"/>
      <c r="B11" s="17">
        <v>2</v>
      </c>
      <c r="C11" s="101" t="s">
        <v>120</v>
      </c>
      <c r="D11" s="102">
        <v>2105200</v>
      </c>
      <c r="E11" s="102"/>
      <c r="F11" s="102"/>
      <c r="G11" s="102"/>
      <c r="H11" s="90" t="s">
        <v>115</v>
      </c>
    </row>
    <row r="12" spans="1:8" s="89" customFormat="1" x14ac:dyDescent="0.2">
      <c r="A12" s="16"/>
      <c r="B12" s="55">
        <v>3</v>
      </c>
      <c r="C12" s="101" t="s">
        <v>121</v>
      </c>
      <c r="D12" s="102">
        <v>1580290</v>
      </c>
      <c r="E12" s="102"/>
      <c r="F12" s="102"/>
      <c r="G12" s="102"/>
      <c r="H12" s="90" t="s">
        <v>115</v>
      </c>
    </row>
    <row r="13" spans="1:8" s="89" customFormat="1" x14ac:dyDescent="0.2">
      <c r="A13" s="16"/>
      <c r="B13" s="17">
        <v>4</v>
      </c>
      <c r="C13" s="101" t="s">
        <v>122</v>
      </c>
      <c r="D13" s="102">
        <v>8235920</v>
      </c>
      <c r="E13" s="102"/>
      <c r="F13" s="102"/>
      <c r="G13" s="102"/>
      <c r="H13" s="90" t="s">
        <v>115</v>
      </c>
    </row>
    <row r="14" spans="1:8" s="89" customFormat="1" ht="43.5" x14ac:dyDescent="0.2">
      <c r="A14" s="16"/>
      <c r="B14" s="55">
        <v>5</v>
      </c>
      <c r="C14" s="101" t="s">
        <v>123</v>
      </c>
      <c r="D14" s="102">
        <v>750000</v>
      </c>
      <c r="E14" s="102"/>
      <c r="F14" s="102"/>
      <c r="G14" s="102"/>
      <c r="H14" s="90" t="s">
        <v>115</v>
      </c>
    </row>
  </sheetData>
  <mergeCells count="8">
    <mergeCell ref="A8:C8"/>
    <mergeCell ref="B9:C9"/>
    <mergeCell ref="C1:H1"/>
    <mergeCell ref="C2:H2"/>
    <mergeCell ref="A3:C3"/>
    <mergeCell ref="A4:C4"/>
    <mergeCell ref="A5:C5"/>
    <mergeCell ref="B6:C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87" zoomScaleNormal="106" zoomScaleSheetLayoutView="87" zoomScalePageLayoutView="85" workbookViewId="0">
      <selection activeCell="D13" sqref="D13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161" customFormat="1" x14ac:dyDescent="0.2">
      <c r="A4" s="178" t="s">
        <v>4</v>
      </c>
      <c r="B4" s="179"/>
      <c r="C4" s="180"/>
      <c r="D4" s="6">
        <f>D5+D10</f>
        <v>5362740</v>
      </c>
      <c r="E4" s="162"/>
      <c r="F4" s="162"/>
      <c r="G4" s="162"/>
      <c r="H4" s="160"/>
    </row>
    <row r="5" spans="1:8" s="78" customFormat="1" ht="21.75" customHeight="1" x14ac:dyDescent="0.2">
      <c r="A5" s="186" t="s">
        <v>90</v>
      </c>
      <c r="B5" s="187"/>
      <c r="C5" s="188"/>
      <c r="D5" s="76">
        <f>D6</f>
        <v>2862740</v>
      </c>
      <c r="E5" s="76"/>
      <c r="F5" s="76"/>
      <c r="G5" s="76"/>
      <c r="H5" s="77"/>
    </row>
    <row r="6" spans="1:8" s="93" customFormat="1" x14ac:dyDescent="0.2">
      <c r="A6" s="189" t="s">
        <v>116</v>
      </c>
      <c r="B6" s="190"/>
      <c r="C6" s="190"/>
      <c r="D6" s="91">
        <f>D7</f>
        <v>2862740</v>
      </c>
      <c r="E6" s="91"/>
      <c r="F6" s="91"/>
      <c r="G6" s="91"/>
      <c r="H6" s="92"/>
    </row>
    <row r="7" spans="1:8" s="85" customFormat="1" ht="23.25" x14ac:dyDescent="0.2">
      <c r="A7" s="82"/>
      <c r="B7" s="192" t="s">
        <v>128</v>
      </c>
      <c r="C7" s="192"/>
      <c r="D7" s="83">
        <f>SUM(D8:D9)</f>
        <v>2862740</v>
      </c>
      <c r="E7" s="83"/>
      <c r="F7" s="83"/>
      <c r="G7" s="83"/>
      <c r="H7" s="94"/>
    </row>
    <row r="8" spans="1:8" s="89" customFormat="1" ht="43.5" x14ac:dyDescent="0.2">
      <c r="A8" s="16"/>
      <c r="B8" s="17">
        <v>1</v>
      </c>
      <c r="C8" s="101" t="s">
        <v>129</v>
      </c>
      <c r="D8" s="102">
        <v>812950</v>
      </c>
      <c r="E8" s="102"/>
      <c r="F8" s="102"/>
      <c r="G8" s="102"/>
      <c r="H8" s="90" t="s">
        <v>130</v>
      </c>
    </row>
    <row r="9" spans="1:8" s="89" customFormat="1" ht="43.5" x14ac:dyDescent="0.2">
      <c r="A9" s="16"/>
      <c r="B9" s="17">
        <v>2</v>
      </c>
      <c r="C9" s="101" t="s">
        <v>131</v>
      </c>
      <c r="D9" s="102">
        <v>2049790</v>
      </c>
      <c r="E9" s="102"/>
      <c r="F9" s="102"/>
      <c r="G9" s="102"/>
      <c r="H9" s="90" t="s">
        <v>130</v>
      </c>
    </row>
    <row r="10" spans="1:8" s="78" customFormat="1" x14ac:dyDescent="0.2">
      <c r="A10" s="193" t="s">
        <v>141</v>
      </c>
      <c r="B10" s="194"/>
      <c r="C10" s="195"/>
      <c r="D10" s="112">
        <f>D11</f>
        <v>2500000</v>
      </c>
      <c r="E10" s="112"/>
      <c r="F10" s="112"/>
      <c r="G10" s="112"/>
      <c r="H10" s="113"/>
    </row>
    <row r="11" spans="1:8" s="130" customFormat="1" ht="23.25" x14ac:dyDescent="0.2">
      <c r="A11" s="126" t="s">
        <v>162</v>
      </c>
      <c r="B11" s="127"/>
      <c r="C11" s="127"/>
      <c r="D11" s="128">
        <f>D12</f>
        <v>2500000</v>
      </c>
      <c r="E11" s="128"/>
      <c r="F11" s="128"/>
      <c r="G11" s="128"/>
      <c r="H11" s="129"/>
    </row>
    <row r="12" spans="1:8" s="136" customFormat="1" ht="23.25" x14ac:dyDescent="0.2">
      <c r="A12" s="137"/>
      <c r="B12" s="132" t="s">
        <v>165</v>
      </c>
      <c r="C12" s="132"/>
      <c r="D12" s="134">
        <f>D13</f>
        <v>2500000</v>
      </c>
      <c r="E12" s="134"/>
      <c r="F12" s="134"/>
      <c r="G12" s="134"/>
      <c r="H12" s="135"/>
    </row>
    <row r="13" spans="1:8" s="89" customFormat="1" x14ac:dyDescent="0.2">
      <c r="A13" s="109"/>
      <c r="B13" s="140">
        <v>1</v>
      </c>
      <c r="C13" s="111" t="s">
        <v>189</v>
      </c>
      <c r="D13" s="87">
        <v>2500000</v>
      </c>
      <c r="E13" s="87"/>
      <c r="F13" s="87"/>
      <c r="G13" s="87"/>
      <c r="H13" s="88" t="s">
        <v>190</v>
      </c>
    </row>
  </sheetData>
  <mergeCells count="8">
    <mergeCell ref="C1:H1"/>
    <mergeCell ref="C2:H2"/>
    <mergeCell ref="A3:C3"/>
    <mergeCell ref="A10:C10"/>
    <mergeCell ref="A5:C5"/>
    <mergeCell ref="A6:C6"/>
    <mergeCell ref="B7:C7"/>
    <mergeCell ref="A4:C4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87" zoomScaleNormal="106" zoomScaleSheetLayoutView="87" zoomScalePageLayoutView="85" workbookViewId="0">
      <selection activeCell="F14" sqref="F14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</f>
        <v>500000</v>
      </c>
      <c r="E4" s="153"/>
      <c r="F4" s="153"/>
      <c r="G4" s="153"/>
      <c r="H4" s="7"/>
    </row>
    <row r="5" spans="1:8" s="11" customFormat="1" x14ac:dyDescent="0.2">
      <c r="A5" s="181" t="s">
        <v>27</v>
      </c>
      <c r="B5" s="182"/>
      <c r="C5" s="183"/>
      <c r="D5" s="9">
        <f>D6</f>
        <v>500000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28</v>
      </c>
      <c r="C6" s="184"/>
      <c r="D6" s="38">
        <f>D7+D8</f>
        <v>500000</v>
      </c>
      <c r="E6" s="38"/>
      <c r="F6" s="38"/>
      <c r="G6" s="38"/>
      <c r="H6" s="14"/>
    </row>
    <row r="7" spans="1:8" x14ac:dyDescent="0.2">
      <c r="A7" s="16"/>
      <c r="B7" s="17">
        <v>1</v>
      </c>
      <c r="C7" s="21" t="s">
        <v>32</v>
      </c>
      <c r="D7" s="19">
        <v>250000</v>
      </c>
      <c r="E7" s="19"/>
      <c r="F7" s="19"/>
      <c r="G7" s="19"/>
      <c r="H7" s="52" t="s">
        <v>33</v>
      </c>
    </row>
    <row r="8" spans="1:8" x14ac:dyDescent="0.2">
      <c r="A8" s="16"/>
      <c r="B8" s="17">
        <v>2</v>
      </c>
      <c r="C8" s="21" t="s">
        <v>35</v>
      </c>
      <c r="D8" s="19">
        <v>250000</v>
      </c>
      <c r="E8" s="19"/>
      <c r="F8" s="19"/>
      <c r="G8" s="19"/>
      <c r="H8" s="52" t="s">
        <v>33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87" zoomScaleNormal="106" zoomScaleSheetLayoutView="87" zoomScalePageLayoutView="85" workbookViewId="0">
      <selection activeCell="D4" sqref="D4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161" customFormat="1" x14ac:dyDescent="0.2">
      <c r="A4" s="178" t="s">
        <v>4</v>
      </c>
      <c r="B4" s="179"/>
      <c r="C4" s="180"/>
      <c r="D4" s="6">
        <f>D5+D24+D39</f>
        <v>285611200</v>
      </c>
      <c r="E4" s="162"/>
      <c r="F4" s="162"/>
      <c r="G4" s="162"/>
      <c r="H4" s="163"/>
    </row>
    <row r="5" spans="1:8" s="8" customFormat="1" x14ac:dyDescent="0.2">
      <c r="A5" s="178" t="s">
        <v>5</v>
      </c>
      <c r="B5" s="179"/>
      <c r="C5" s="180"/>
      <c r="D5" s="6">
        <f>D6+D52+D57+D64+D85</f>
        <v>185871200</v>
      </c>
      <c r="E5" s="153"/>
      <c r="F5" s="153"/>
      <c r="G5" s="153"/>
      <c r="H5" s="7"/>
    </row>
    <row r="6" spans="1:8" s="11" customFormat="1" x14ac:dyDescent="0.2">
      <c r="A6" s="181" t="s">
        <v>67</v>
      </c>
      <c r="B6" s="182"/>
      <c r="C6" s="183"/>
      <c r="D6" s="9">
        <f>SUM(D7)</f>
        <v>185871200</v>
      </c>
      <c r="E6" s="154"/>
      <c r="F6" s="154"/>
      <c r="G6" s="154"/>
      <c r="H6" s="10"/>
    </row>
    <row r="7" spans="1:8" s="15" customFormat="1" ht="23.25" x14ac:dyDescent="0.2">
      <c r="A7" s="12"/>
      <c r="B7" s="184" t="s">
        <v>68</v>
      </c>
      <c r="C7" s="184"/>
      <c r="D7" s="38">
        <f>SUM(D8:D23)</f>
        <v>185871200</v>
      </c>
      <c r="E7" s="38"/>
      <c r="F7" s="38"/>
      <c r="G7" s="38"/>
      <c r="H7" s="14"/>
    </row>
    <row r="8" spans="1:8" x14ac:dyDescent="0.2">
      <c r="A8" s="16"/>
      <c r="B8" s="17">
        <v>1</v>
      </c>
      <c r="C8" s="21" t="s">
        <v>69</v>
      </c>
      <c r="D8" s="19">
        <v>1900000</v>
      </c>
      <c r="E8" s="19"/>
      <c r="F8" s="19"/>
      <c r="G8" s="19"/>
      <c r="H8" s="88" t="s">
        <v>94</v>
      </c>
    </row>
    <row r="9" spans="1:8" x14ac:dyDescent="0.2">
      <c r="A9" s="16"/>
      <c r="B9" s="17">
        <v>2</v>
      </c>
      <c r="C9" s="21" t="s">
        <v>70</v>
      </c>
      <c r="D9" s="19">
        <v>1900000</v>
      </c>
      <c r="E9" s="19"/>
      <c r="F9" s="19"/>
      <c r="G9" s="19"/>
      <c r="H9" s="88" t="s">
        <v>94</v>
      </c>
    </row>
    <row r="10" spans="1:8" s="71" customFormat="1" ht="43.5" x14ac:dyDescent="0.2">
      <c r="A10" s="70"/>
      <c r="B10" s="17">
        <v>3</v>
      </c>
      <c r="C10" s="25" t="s">
        <v>74</v>
      </c>
      <c r="D10" s="19">
        <v>14300000</v>
      </c>
      <c r="E10" s="19"/>
      <c r="F10" s="19"/>
      <c r="G10" s="19"/>
      <c r="H10" s="88" t="s">
        <v>94</v>
      </c>
    </row>
    <row r="11" spans="1:8" s="71" customFormat="1" ht="87" x14ac:dyDescent="0.2">
      <c r="A11" s="70"/>
      <c r="B11" s="17">
        <v>4</v>
      </c>
      <c r="C11" s="25" t="s">
        <v>75</v>
      </c>
      <c r="D11" s="19">
        <v>971200</v>
      </c>
      <c r="E11" s="19"/>
      <c r="F11" s="19"/>
      <c r="G11" s="19"/>
      <c r="H11" s="88" t="s">
        <v>94</v>
      </c>
    </row>
    <row r="12" spans="1:8" x14ac:dyDescent="0.2">
      <c r="A12" s="72"/>
      <c r="B12" s="17">
        <v>5</v>
      </c>
      <c r="C12" s="73" t="s">
        <v>76</v>
      </c>
      <c r="D12" s="19">
        <v>9000000</v>
      </c>
      <c r="E12" s="19"/>
      <c r="F12" s="19"/>
      <c r="G12" s="19"/>
      <c r="H12" s="88" t="s">
        <v>94</v>
      </c>
    </row>
    <row r="13" spans="1:8" x14ac:dyDescent="0.2">
      <c r="A13" s="72"/>
      <c r="B13" s="17">
        <v>6</v>
      </c>
      <c r="C13" s="73" t="s">
        <v>77</v>
      </c>
      <c r="D13" s="19">
        <v>3700000</v>
      </c>
      <c r="E13" s="19"/>
      <c r="F13" s="19"/>
      <c r="G13" s="19"/>
      <c r="H13" s="88" t="s">
        <v>94</v>
      </c>
    </row>
    <row r="14" spans="1:8" x14ac:dyDescent="0.2">
      <c r="A14" s="72"/>
      <c r="B14" s="17">
        <v>7</v>
      </c>
      <c r="C14" s="73" t="s">
        <v>78</v>
      </c>
      <c r="D14" s="19">
        <v>3000000</v>
      </c>
      <c r="E14" s="19"/>
      <c r="F14" s="19"/>
      <c r="G14" s="19"/>
      <c r="H14" s="88" t="s">
        <v>94</v>
      </c>
    </row>
    <row r="15" spans="1:8" x14ac:dyDescent="0.2">
      <c r="A15" s="72"/>
      <c r="B15" s="17">
        <v>8</v>
      </c>
      <c r="C15" s="73" t="s">
        <v>79</v>
      </c>
      <c r="D15" s="19">
        <v>8000000</v>
      </c>
      <c r="E15" s="19"/>
      <c r="F15" s="19"/>
      <c r="G15" s="19"/>
      <c r="H15" s="88" t="s">
        <v>94</v>
      </c>
    </row>
    <row r="16" spans="1:8" x14ac:dyDescent="0.2">
      <c r="A16" s="72"/>
      <c r="B16" s="17">
        <v>9</v>
      </c>
      <c r="C16" s="73" t="s">
        <v>80</v>
      </c>
      <c r="D16" s="19">
        <v>4000000</v>
      </c>
      <c r="E16" s="19"/>
      <c r="F16" s="19"/>
      <c r="G16" s="19"/>
      <c r="H16" s="88" t="s">
        <v>94</v>
      </c>
    </row>
    <row r="17" spans="1:8" x14ac:dyDescent="0.2">
      <c r="A17" s="72"/>
      <c r="B17" s="17">
        <v>10</v>
      </c>
      <c r="C17" s="73" t="s">
        <v>81</v>
      </c>
      <c r="D17" s="19">
        <v>4500000</v>
      </c>
      <c r="E17" s="19"/>
      <c r="F17" s="19"/>
      <c r="G17" s="19"/>
      <c r="H17" s="88" t="s">
        <v>94</v>
      </c>
    </row>
    <row r="18" spans="1:8" x14ac:dyDescent="0.2">
      <c r="A18" s="72"/>
      <c r="B18" s="17">
        <v>11</v>
      </c>
      <c r="C18" s="73" t="s">
        <v>82</v>
      </c>
      <c r="D18" s="19">
        <v>9000000</v>
      </c>
      <c r="E18" s="19"/>
      <c r="F18" s="19"/>
      <c r="G18" s="19"/>
      <c r="H18" s="88" t="s">
        <v>94</v>
      </c>
    </row>
    <row r="19" spans="1:8" x14ac:dyDescent="0.2">
      <c r="A19" s="72"/>
      <c r="B19" s="17">
        <v>12</v>
      </c>
      <c r="C19" s="73" t="s">
        <v>83</v>
      </c>
      <c r="D19" s="19">
        <v>10000000</v>
      </c>
      <c r="E19" s="19"/>
      <c r="F19" s="19"/>
      <c r="G19" s="19"/>
      <c r="H19" s="88" t="s">
        <v>94</v>
      </c>
    </row>
    <row r="20" spans="1:8" x14ac:dyDescent="0.2">
      <c r="A20" s="72"/>
      <c r="B20" s="17">
        <v>13</v>
      </c>
      <c r="C20" s="73" t="s">
        <v>84</v>
      </c>
      <c r="D20" s="19">
        <v>3000000</v>
      </c>
      <c r="E20" s="19"/>
      <c r="F20" s="19"/>
      <c r="G20" s="19"/>
      <c r="H20" s="88" t="s">
        <v>94</v>
      </c>
    </row>
    <row r="21" spans="1:8" x14ac:dyDescent="0.2">
      <c r="A21" s="72"/>
      <c r="B21" s="17">
        <v>14</v>
      </c>
      <c r="C21" s="73" t="s">
        <v>85</v>
      </c>
      <c r="D21" s="19">
        <v>2600000</v>
      </c>
      <c r="E21" s="19"/>
      <c r="F21" s="19"/>
      <c r="G21" s="19"/>
      <c r="H21" s="88" t="s">
        <v>94</v>
      </c>
    </row>
    <row r="22" spans="1:8" x14ac:dyDescent="0.2">
      <c r="A22" s="72"/>
      <c r="B22" s="17">
        <v>15</v>
      </c>
      <c r="C22" s="73" t="s">
        <v>86</v>
      </c>
      <c r="D22" s="19">
        <v>10000000</v>
      </c>
      <c r="E22" s="19"/>
      <c r="F22" s="19"/>
      <c r="G22" s="19"/>
      <c r="H22" s="88" t="s">
        <v>94</v>
      </c>
    </row>
    <row r="23" spans="1:8" s="59" customFormat="1" x14ac:dyDescent="0.2">
      <c r="A23" s="54"/>
      <c r="B23" s="17">
        <v>16</v>
      </c>
      <c r="C23" s="74" t="s">
        <v>87</v>
      </c>
      <c r="D23" s="75">
        <v>100000000</v>
      </c>
      <c r="E23" s="75"/>
      <c r="F23" s="75"/>
      <c r="G23" s="75"/>
      <c r="H23" s="88" t="s">
        <v>94</v>
      </c>
    </row>
    <row r="24" spans="1:8" s="78" customFormat="1" ht="21.75" customHeight="1" x14ac:dyDescent="0.2">
      <c r="A24" s="186" t="s">
        <v>90</v>
      </c>
      <c r="B24" s="187"/>
      <c r="C24" s="188"/>
      <c r="D24" s="76">
        <f>D25+D43+D50+D64</f>
        <v>98240000</v>
      </c>
      <c r="E24" s="76"/>
      <c r="F24" s="76"/>
      <c r="G24" s="76"/>
      <c r="H24" s="77"/>
    </row>
    <row r="25" spans="1:8" s="81" customFormat="1" ht="21.75" customHeight="1" x14ac:dyDescent="0.2">
      <c r="A25" s="189" t="s">
        <v>91</v>
      </c>
      <c r="B25" s="190"/>
      <c r="C25" s="202"/>
      <c r="D25" s="79">
        <f>D26</f>
        <v>98240000</v>
      </c>
      <c r="E25" s="79"/>
      <c r="F25" s="79"/>
      <c r="G25" s="79"/>
      <c r="H25" s="80"/>
    </row>
    <row r="26" spans="1:8" s="85" customFormat="1" ht="21.75" customHeight="1" x14ac:dyDescent="0.2">
      <c r="A26" s="82"/>
      <c r="B26" s="192" t="s">
        <v>92</v>
      </c>
      <c r="C26" s="192"/>
      <c r="D26" s="83">
        <f>SUM(D27:D38)</f>
        <v>98240000</v>
      </c>
      <c r="E26" s="83"/>
      <c r="F26" s="83"/>
      <c r="G26" s="83"/>
      <c r="H26" s="84"/>
    </row>
    <row r="27" spans="1:8" s="89" customFormat="1" x14ac:dyDescent="0.2">
      <c r="A27" s="54"/>
      <c r="B27" s="55">
        <v>1</v>
      </c>
      <c r="C27" s="86" t="s">
        <v>93</v>
      </c>
      <c r="D27" s="87">
        <v>30000000</v>
      </c>
      <c r="E27" s="87"/>
      <c r="F27" s="87"/>
      <c r="G27" s="87"/>
      <c r="H27" s="88" t="s">
        <v>94</v>
      </c>
    </row>
    <row r="28" spans="1:8" s="89" customFormat="1" x14ac:dyDescent="0.2">
      <c r="A28" s="54"/>
      <c r="B28" s="55">
        <v>2</v>
      </c>
      <c r="C28" s="86" t="s">
        <v>95</v>
      </c>
      <c r="D28" s="87">
        <v>1540000</v>
      </c>
      <c r="E28" s="87"/>
      <c r="F28" s="87"/>
      <c r="G28" s="87"/>
      <c r="H28" s="90" t="s">
        <v>94</v>
      </c>
    </row>
    <row r="29" spans="1:8" s="89" customFormat="1" x14ac:dyDescent="0.2">
      <c r="A29" s="54"/>
      <c r="B29" s="55">
        <v>3</v>
      </c>
      <c r="C29" s="86" t="s">
        <v>96</v>
      </c>
      <c r="D29" s="87">
        <v>1800000</v>
      </c>
      <c r="E29" s="87"/>
      <c r="F29" s="87"/>
      <c r="G29" s="87"/>
      <c r="H29" s="90" t="s">
        <v>94</v>
      </c>
    </row>
    <row r="30" spans="1:8" s="89" customFormat="1" x14ac:dyDescent="0.2">
      <c r="A30" s="54"/>
      <c r="B30" s="55">
        <v>4</v>
      </c>
      <c r="C30" s="86" t="s">
        <v>97</v>
      </c>
      <c r="D30" s="87">
        <v>1800000</v>
      </c>
      <c r="E30" s="87"/>
      <c r="F30" s="87"/>
      <c r="G30" s="87"/>
      <c r="H30" s="90" t="s">
        <v>94</v>
      </c>
    </row>
    <row r="31" spans="1:8" s="89" customFormat="1" x14ac:dyDescent="0.2">
      <c r="A31" s="54"/>
      <c r="B31" s="55">
        <v>5</v>
      </c>
      <c r="C31" s="86" t="s">
        <v>98</v>
      </c>
      <c r="D31" s="87">
        <v>1800000</v>
      </c>
      <c r="E31" s="87"/>
      <c r="F31" s="87"/>
      <c r="G31" s="87"/>
      <c r="H31" s="90" t="s">
        <v>94</v>
      </c>
    </row>
    <row r="32" spans="1:8" s="89" customFormat="1" x14ac:dyDescent="0.2">
      <c r="A32" s="54"/>
      <c r="B32" s="55">
        <v>6</v>
      </c>
      <c r="C32" s="86" t="s">
        <v>99</v>
      </c>
      <c r="D32" s="87">
        <v>1800000</v>
      </c>
      <c r="E32" s="87"/>
      <c r="F32" s="87"/>
      <c r="G32" s="87"/>
      <c r="H32" s="90" t="s">
        <v>94</v>
      </c>
    </row>
    <row r="33" spans="1:8" s="89" customFormat="1" x14ac:dyDescent="0.2">
      <c r="A33" s="54"/>
      <c r="B33" s="55">
        <v>7</v>
      </c>
      <c r="C33" s="86" t="s">
        <v>100</v>
      </c>
      <c r="D33" s="87">
        <v>2000000</v>
      </c>
      <c r="E33" s="87"/>
      <c r="F33" s="87"/>
      <c r="G33" s="87"/>
      <c r="H33" s="90" t="s">
        <v>94</v>
      </c>
    </row>
    <row r="34" spans="1:8" s="89" customFormat="1" x14ac:dyDescent="0.2">
      <c r="A34" s="54"/>
      <c r="B34" s="55">
        <v>8</v>
      </c>
      <c r="C34" s="86" t="s">
        <v>101</v>
      </c>
      <c r="D34" s="87">
        <v>1500000</v>
      </c>
      <c r="E34" s="87"/>
      <c r="F34" s="87"/>
      <c r="G34" s="87"/>
      <c r="H34" s="90" t="s">
        <v>94</v>
      </c>
    </row>
    <row r="35" spans="1:8" s="89" customFormat="1" x14ac:dyDescent="0.2">
      <c r="A35" s="54"/>
      <c r="B35" s="55">
        <v>9</v>
      </c>
      <c r="C35" s="86" t="s">
        <v>102</v>
      </c>
      <c r="D35" s="87">
        <v>8000000</v>
      </c>
      <c r="E35" s="87"/>
      <c r="F35" s="87"/>
      <c r="G35" s="87"/>
      <c r="H35" s="90" t="s">
        <v>94</v>
      </c>
    </row>
    <row r="36" spans="1:8" s="89" customFormat="1" ht="43.5" x14ac:dyDescent="0.2">
      <c r="A36" s="54"/>
      <c r="B36" s="55">
        <v>10</v>
      </c>
      <c r="C36" s="86" t="s">
        <v>103</v>
      </c>
      <c r="D36" s="87">
        <v>30000000</v>
      </c>
      <c r="E36" s="87"/>
      <c r="F36" s="87"/>
      <c r="G36" s="87"/>
      <c r="H36" s="90" t="s">
        <v>94</v>
      </c>
    </row>
    <row r="37" spans="1:8" s="89" customFormat="1" x14ac:dyDescent="0.2">
      <c r="A37" s="54"/>
      <c r="B37" s="55">
        <v>11</v>
      </c>
      <c r="C37" s="86" t="s">
        <v>104</v>
      </c>
      <c r="D37" s="87">
        <v>8000000</v>
      </c>
      <c r="E37" s="87"/>
      <c r="F37" s="87"/>
      <c r="G37" s="87"/>
      <c r="H37" s="90" t="s">
        <v>94</v>
      </c>
    </row>
    <row r="38" spans="1:8" s="89" customFormat="1" x14ac:dyDescent="0.2">
      <c r="A38" s="54"/>
      <c r="B38" s="55">
        <v>12</v>
      </c>
      <c r="C38" s="86" t="s">
        <v>105</v>
      </c>
      <c r="D38" s="87">
        <v>10000000</v>
      </c>
      <c r="E38" s="87"/>
      <c r="F38" s="87"/>
      <c r="G38" s="87"/>
      <c r="H38" s="90" t="s">
        <v>94</v>
      </c>
    </row>
    <row r="39" spans="1:8" s="78" customFormat="1" x14ac:dyDescent="0.2">
      <c r="A39" s="193" t="s">
        <v>141</v>
      </c>
      <c r="B39" s="194"/>
      <c r="C39" s="195"/>
      <c r="D39" s="112">
        <f>D40</f>
        <v>1500000</v>
      </c>
      <c r="E39" s="112"/>
      <c r="F39" s="112"/>
      <c r="G39" s="112"/>
      <c r="H39" s="113"/>
    </row>
    <row r="40" spans="1:8" s="130" customFormat="1" ht="23.25" x14ac:dyDescent="0.2">
      <c r="A40" s="200" t="s">
        <v>132</v>
      </c>
      <c r="B40" s="201"/>
      <c r="C40" s="201"/>
      <c r="D40" s="147">
        <f>SUM(D41)</f>
        <v>1500000</v>
      </c>
      <c r="E40" s="147"/>
      <c r="F40" s="147"/>
      <c r="G40" s="147"/>
      <c r="H40" s="129"/>
    </row>
    <row r="41" spans="1:8" s="151" customFormat="1" ht="23.25" x14ac:dyDescent="0.2">
      <c r="A41" s="148"/>
      <c r="B41" s="199" t="s">
        <v>191</v>
      </c>
      <c r="C41" s="199"/>
      <c r="D41" s="149">
        <f>D42</f>
        <v>1500000</v>
      </c>
      <c r="E41" s="149"/>
      <c r="F41" s="149"/>
      <c r="G41" s="149"/>
      <c r="H41" s="150"/>
    </row>
    <row r="42" spans="1:8" s="59" customFormat="1" x14ac:dyDescent="0.2">
      <c r="A42" s="54"/>
      <c r="B42" s="55">
        <v>1</v>
      </c>
      <c r="C42" s="74" t="s">
        <v>195</v>
      </c>
      <c r="D42" s="75">
        <v>1500000</v>
      </c>
      <c r="E42" s="75"/>
      <c r="F42" s="75"/>
      <c r="G42" s="75"/>
      <c r="H42" s="119" t="s">
        <v>94</v>
      </c>
    </row>
  </sheetData>
  <mergeCells count="13">
    <mergeCell ref="C1:H1"/>
    <mergeCell ref="C2:H2"/>
    <mergeCell ref="A3:C3"/>
    <mergeCell ref="A6:C6"/>
    <mergeCell ref="B7:C7"/>
    <mergeCell ref="A5:C5"/>
    <mergeCell ref="B41:C41"/>
    <mergeCell ref="A24:C24"/>
    <mergeCell ref="A25:C25"/>
    <mergeCell ref="B26:C26"/>
    <mergeCell ref="A4:C4"/>
    <mergeCell ref="A39:C39"/>
    <mergeCell ref="A40:C40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7" zoomScaleNormal="106" zoomScaleSheetLayoutView="87" zoomScalePageLayoutView="85" workbookViewId="0">
      <selection activeCell="D7" sqref="D7:D10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D6</f>
        <v>7659400</v>
      </c>
      <c r="E4" s="153"/>
      <c r="F4" s="153"/>
      <c r="G4" s="153"/>
      <c r="H4" s="7"/>
    </row>
    <row r="5" spans="1:8" s="11" customFormat="1" x14ac:dyDescent="0.2">
      <c r="A5" s="181" t="s">
        <v>36</v>
      </c>
      <c r="B5" s="182"/>
      <c r="C5" s="183"/>
      <c r="D5" s="9">
        <f>D6</f>
        <v>7659400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42</v>
      </c>
      <c r="C6" s="185"/>
      <c r="D6" s="38">
        <f>SUM(D7:D10)</f>
        <v>7659400</v>
      </c>
      <c r="E6" s="38"/>
      <c r="F6" s="38"/>
      <c r="G6" s="38"/>
      <c r="H6" s="62"/>
    </row>
    <row r="7" spans="1:8" s="69" customFormat="1" ht="42.75" customHeight="1" x14ac:dyDescent="0.2">
      <c r="A7" s="64"/>
      <c r="B7" s="65">
        <v>1</v>
      </c>
      <c r="C7" s="66" t="s">
        <v>62</v>
      </c>
      <c r="D7" s="67">
        <v>2800000</v>
      </c>
      <c r="E7" s="157"/>
      <c r="F7" s="157"/>
      <c r="G7" s="157"/>
      <c r="H7" s="68" t="s">
        <v>63</v>
      </c>
    </row>
    <row r="8" spans="1:8" s="69" customFormat="1" ht="42" customHeight="1" x14ac:dyDescent="0.2">
      <c r="A8" s="64"/>
      <c r="B8" s="65">
        <v>2</v>
      </c>
      <c r="C8" s="66" t="s">
        <v>64</v>
      </c>
      <c r="D8" s="67">
        <v>581700</v>
      </c>
      <c r="E8" s="157"/>
      <c r="F8" s="157"/>
      <c r="G8" s="157"/>
      <c r="H8" s="68" t="s">
        <v>63</v>
      </c>
    </row>
    <row r="9" spans="1:8" s="69" customFormat="1" ht="45" customHeight="1" x14ac:dyDescent="0.2">
      <c r="A9" s="64"/>
      <c r="B9" s="65">
        <v>3</v>
      </c>
      <c r="C9" s="66" t="s">
        <v>65</v>
      </c>
      <c r="D9" s="67">
        <v>2800000</v>
      </c>
      <c r="E9" s="157"/>
      <c r="F9" s="157"/>
      <c r="G9" s="157"/>
      <c r="H9" s="68" t="s">
        <v>63</v>
      </c>
    </row>
    <row r="10" spans="1:8" s="69" customFormat="1" ht="36.75" customHeight="1" x14ac:dyDescent="0.2">
      <c r="A10" s="64"/>
      <c r="B10" s="65">
        <v>4</v>
      </c>
      <c r="C10" s="66" t="s">
        <v>66</v>
      </c>
      <c r="D10" s="67">
        <v>1477700</v>
      </c>
      <c r="E10" s="157"/>
      <c r="F10" s="157"/>
      <c r="G10" s="157"/>
      <c r="H10" s="68" t="s">
        <v>63</v>
      </c>
    </row>
  </sheetData>
  <mergeCells count="6">
    <mergeCell ref="A4:C4"/>
    <mergeCell ref="B6:C6"/>
    <mergeCell ref="A5:C5"/>
    <mergeCell ref="C1:H1"/>
    <mergeCell ref="C2:H2"/>
    <mergeCell ref="A3:C3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87" zoomScaleNormal="106" zoomScaleSheetLayoutView="87" zoomScalePageLayoutView="85" workbookViewId="0">
      <selection activeCell="G11" sqref="G11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9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9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9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9" s="8" customFormat="1" x14ac:dyDescent="0.2">
      <c r="A4" s="178" t="s">
        <v>5</v>
      </c>
      <c r="B4" s="179"/>
      <c r="C4" s="180"/>
      <c r="D4" s="6">
        <f>D6</f>
        <v>120000000</v>
      </c>
      <c r="E4" s="153"/>
      <c r="F4" s="153"/>
      <c r="G4" s="153"/>
      <c r="H4" s="7"/>
    </row>
    <row r="5" spans="1:9" s="11" customFormat="1" x14ac:dyDescent="0.2">
      <c r="A5" s="181" t="s">
        <v>36</v>
      </c>
      <c r="B5" s="182"/>
      <c r="C5" s="183"/>
      <c r="D5" s="9">
        <f>D6</f>
        <v>120000000</v>
      </c>
      <c r="E5" s="154"/>
      <c r="F5" s="154"/>
      <c r="G5" s="154"/>
      <c r="H5" s="10"/>
    </row>
    <row r="6" spans="1:9" s="15" customFormat="1" ht="23.25" x14ac:dyDescent="0.2">
      <c r="A6" s="12"/>
      <c r="B6" s="203" t="s">
        <v>37</v>
      </c>
      <c r="C6" s="203"/>
      <c r="D6" s="38">
        <f>SUM(D7:D9)</f>
        <v>120000000</v>
      </c>
      <c r="E6" s="38"/>
      <c r="F6" s="38"/>
      <c r="G6" s="38"/>
      <c r="H6" s="158"/>
      <c r="I6" s="15" t="s">
        <v>38</v>
      </c>
    </row>
    <row r="7" spans="1:9" s="59" customFormat="1" ht="65.25" x14ac:dyDescent="0.2">
      <c r="A7" s="54"/>
      <c r="B7" s="55">
        <v>1</v>
      </c>
      <c r="C7" s="56" t="s">
        <v>196</v>
      </c>
      <c r="D7" s="57">
        <v>25000000</v>
      </c>
      <c r="E7" s="57"/>
      <c r="F7" s="57"/>
      <c r="G7" s="57"/>
      <c r="H7" s="58" t="s">
        <v>39</v>
      </c>
    </row>
    <row r="8" spans="1:9" ht="43.5" x14ac:dyDescent="0.2">
      <c r="A8" s="16"/>
      <c r="B8" s="17">
        <v>2</v>
      </c>
      <c r="C8" s="18" t="s">
        <v>40</v>
      </c>
      <c r="D8" s="19">
        <v>45000000</v>
      </c>
      <c r="E8" s="35"/>
      <c r="F8" s="35"/>
      <c r="G8" s="35"/>
      <c r="H8" s="60" t="s">
        <v>39</v>
      </c>
    </row>
    <row r="9" spans="1:9" ht="43.5" x14ac:dyDescent="0.2">
      <c r="A9" s="16"/>
      <c r="B9" s="17">
        <v>3</v>
      </c>
      <c r="C9" s="18" t="s">
        <v>41</v>
      </c>
      <c r="D9" s="19">
        <v>50000000</v>
      </c>
      <c r="E9" s="19"/>
      <c r="F9" s="19"/>
      <c r="G9" s="19"/>
      <c r="H9" s="61" t="s">
        <v>39</v>
      </c>
    </row>
  </sheetData>
  <mergeCells count="6">
    <mergeCell ref="A5:C5"/>
    <mergeCell ref="B6:C6"/>
    <mergeCell ref="C1:H1"/>
    <mergeCell ref="C2:H2"/>
    <mergeCell ref="A3:C3"/>
    <mergeCell ref="A4:C4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view="pageBreakPreview" zoomScale="87" zoomScaleNormal="106" zoomScaleSheetLayoutView="87" zoomScalePageLayoutView="85" workbookViewId="0">
      <selection activeCell="C1" sqref="C1:H1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229</v>
      </c>
      <c r="D1" s="171"/>
      <c r="E1" s="171"/>
      <c r="F1" s="171"/>
      <c r="G1" s="171"/>
      <c r="H1" s="172"/>
    </row>
    <row r="2" spans="1:8" s="161" customFormat="1" ht="43.5" x14ac:dyDescent="0.2">
      <c r="A2" s="175" t="s">
        <v>2</v>
      </c>
      <c r="B2" s="176"/>
      <c r="C2" s="177"/>
      <c r="D2" s="159" t="s">
        <v>201</v>
      </c>
      <c r="E2" s="159" t="s">
        <v>197</v>
      </c>
      <c r="F2" s="159" t="s">
        <v>198</v>
      </c>
      <c r="G2" s="159" t="s">
        <v>199</v>
      </c>
      <c r="H2" s="160" t="s">
        <v>3</v>
      </c>
    </row>
    <row r="3" spans="1:8" s="8" customFormat="1" x14ac:dyDescent="0.2">
      <c r="A3" s="178" t="s">
        <v>4</v>
      </c>
      <c r="B3" s="179"/>
      <c r="C3" s="180"/>
      <c r="D3" s="6">
        <f>D4+D78+D121</f>
        <v>615434660</v>
      </c>
      <c r="E3" s="153"/>
      <c r="F3" s="153"/>
      <c r="G3" s="153"/>
      <c r="H3" s="7"/>
    </row>
    <row r="4" spans="1:8" s="8" customFormat="1" x14ac:dyDescent="0.2">
      <c r="A4" s="178" t="s">
        <v>5</v>
      </c>
      <c r="B4" s="179"/>
      <c r="C4" s="180"/>
      <c r="D4" s="6">
        <f>D5+D16+D21+D28+D56</f>
        <v>378256450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D6+D10+D13</f>
        <v>3326850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7</v>
      </c>
      <c r="C6" s="185"/>
      <c r="D6" s="13">
        <f>SUM(D7:D9)</f>
        <v>1939050</v>
      </c>
      <c r="E6" s="13"/>
      <c r="F6" s="13"/>
      <c r="G6" s="13"/>
      <c r="H6" s="14"/>
    </row>
    <row r="7" spans="1:8" x14ac:dyDescent="0.2">
      <c r="A7" s="16"/>
      <c r="B7" s="17">
        <v>1</v>
      </c>
      <c r="C7" s="18" t="s">
        <v>8</v>
      </c>
      <c r="D7" s="19">
        <v>714050</v>
      </c>
      <c r="E7" s="35"/>
      <c r="F7" s="35"/>
      <c r="G7" s="35"/>
      <c r="H7" s="20" t="s">
        <v>9</v>
      </c>
    </row>
    <row r="8" spans="1:8" x14ac:dyDescent="0.2">
      <c r="A8" s="16"/>
      <c r="B8" s="17">
        <v>2</v>
      </c>
      <c r="C8" s="21" t="s">
        <v>10</v>
      </c>
      <c r="D8" s="22">
        <v>150000</v>
      </c>
      <c r="E8" s="22"/>
      <c r="F8" s="22"/>
      <c r="G8" s="22"/>
      <c r="H8" s="23" t="s">
        <v>11</v>
      </c>
    </row>
    <row r="9" spans="1:8" s="26" customFormat="1" ht="43.5" x14ac:dyDescent="0.2">
      <c r="A9" s="24"/>
      <c r="B9" s="17">
        <v>3</v>
      </c>
      <c r="C9" s="25" t="s">
        <v>200</v>
      </c>
      <c r="D9" s="22">
        <v>1075000</v>
      </c>
      <c r="E9" s="22"/>
      <c r="F9" s="22"/>
      <c r="G9" s="22"/>
      <c r="H9" s="23" t="s">
        <v>12</v>
      </c>
    </row>
    <row r="10" spans="1:8" s="29" customFormat="1" ht="23.25" x14ac:dyDescent="0.2">
      <c r="A10" s="27"/>
      <c r="B10" s="184" t="s">
        <v>13</v>
      </c>
      <c r="C10" s="185"/>
      <c r="D10" s="13">
        <f>SUM(D11:D12)</f>
        <v>1067800</v>
      </c>
      <c r="E10" s="155"/>
      <c r="F10" s="155"/>
      <c r="G10" s="155"/>
      <c r="H10" s="28"/>
    </row>
    <row r="11" spans="1:8" s="26" customFormat="1" x14ac:dyDescent="0.2">
      <c r="A11" s="30"/>
      <c r="B11" s="31">
        <v>1</v>
      </c>
      <c r="C11" s="32" t="s">
        <v>14</v>
      </c>
      <c r="D11" s="19">
        <v>67800</v>
      </c>
      <c r="E11" s="22"/>
      <c r="F11" s="22"/>
      <c r="G11" s="22"/>
      <c r="H11" s="33" t="s">
        <v>15</v>
      </c>
    </row>
    <row r="12" spans="1:8" x14ac:dyDescent="0.2">
      <c r="A12" s="4"/>
      <c r="B12" s="5">
        <v>2</v>
      </c>
      <c r="C12" s="34" t="s">
        <v>16</v>
      </c>
      <c r="D12" s="35">
        <v>1000000</v>
      </c>
      <c r="E12" s="35"/>
      <c r="F12" s="35"/>
      <c r="G12" s="35"/>
      <c r="H12" s="36" t="s">
        <v>17</v>
      </c>
    </row>
    <row r="13" spans="1:8" s="29" customFormat="1" ht="23.25" x14ac:dyDescent="0.2">
      <c r="A13" s="27"/>
      <c r="B13" s="184" t="s">
        <v>18</v>
      </c>
      <c r="C13" s="185"/>
      <c r="D13" s="37">
        <f>SUM(D14:D15)</f>
        <v>320000</v>
      </c>
      <c r="E13" s="156"/>
      <c r="F13" s="156"/>
      <c r="G13" s="156"/>
      <c r="H13" s="28"/>
    </row>
    <row r="14" spans="1:8" x14ac:dyDescent="0.2">
      <c r="A14" s="16"/>
      <c r="B14" s="17">
        <v>1</v>
      </c>
      <c r="C14" s="21" t="s">
        <v>19</v>
      </c>
      <c r="D14" s="19">
        <v>250000</v>
      </c>
      <c r="E14" s="19"/>
      <c r="F14" s="19"/>
      <c r="G14" s="19"/>
      <c r="H14" s="23" t="s">
        <v>20</v>
      </c>
    </row>
    <row r="15" spans="1:8" x14ac:dyDescent="0.2">
      <c r="A15" s="16"/>
      <c r="B15" s="17">
        <v>2</v>
      </c>
      <c r="C15" s="21" t="s">
        <v>21</v>
      </c>
      <c r="D15" s="19">
        <v>70000</v>
      </c>
      <c r="E15" s="19"/>
      <c r="F15" s="19"/>
      <c r="G15" s="19"/>
      <c r="H15" s="23" t="s">
        <v>20</v>
      </c>
    </row>
    <row r="16" spans="1:8" s="11" customFormat="1" x14ac:dyDescent="0.2">
      <c r="A16" s="181" t="s">
        <v>22</v>
      </c>
      <c r="B16" s="182"/>
      <c r="C16" s="183"/>
      <c r="D16" s="9">
        <f>D17</f>
        <v>1000000</v>
      </c>
      <c r="E16" s="154"/>
      <c r="F16" s="154"/>
      <c r="G16" s="154"/>
      <c r="H16" s="10"/>
    </row>
    <row r="17" spans="1:9" s="15" customFormat="1" ht="23.25" x14ac:dyDescent="0.2">
      <c r="A17" s="12"/>
      <c r="B17" s="184" t="s">
        <v>23</v>
      </c>
      <c r="C17" s="184"/>
      <c r="D17" s="38">
        <f>D18</f>
        <v>1000000</v>
      </c>
      <c r="E17" s="38"/>
      <c r="F17" s="38"/>
      <c r="G17" s="38"/>
      <c r="H17" s="14"/>
    </row>
    <row r="18" spans="1:9" ht="43.5" x14ac:dyDescent="0.2">
      <c r="A18" s="16"/>
      <c r="B18" s="39">
        <v>1</v>
      </c>
      <c r="C18" s="18" t="s">
        <v>24</v>
      </c>
      <c r="D18" s="19">
        <v>1000000</v>
      </c>
      <c r="E18" s="19"/>
      <c r="F18" s="19"/>
      <c r="G18" s="19"/>
      <c r="H18" s="23" t="s">
        <v>9</v>
      </c>
    </row>
    <row r="19" spans="1:9" s="45" customFormat="1" ht="18.75" hidden="1" x14ac:dyDescent="0.2">
      <c r="A19" s="40"/>
      <c r="B19" s="41"/>
      <c r="C19" s="42" t="s">
        <v>25</v>
      </c>
      <c r="D19" s="43">
        <v>500000</v>
      </c>
      <c r="E19" s="43"/>
      <c r="F19" s="43"/>
      <c r="G19" s="43"/>
      <c r="H19" s="44" t="s">
        <v>9</v>
      </c>
    </row>
    <row r="20" spans="1:9" s="45" customFormat="1" ht="37.5" hidden="1" x14ac:dyDescent="0.2">
      <c r="A20" s="40"/>
      <c r="B20" s="41"/>
      <c r="C20" s="42" t="s">
        <v>26</v>
      </c>
      <c r="D20" s="43">
        <v>500000</v>
      </c>
      <c r="E20" s="43"/>
      <c r="F20" s="43"/>
      <c r="G20" s="43"/>
      <c r="H20" s="44" t="s">
        <v>9</v>
      </c>
    </row>
    <row r="21" spans="1:9" s="11" customFormat="1" x14ac:dyDescent="0.2">
      <c r="A21" s="181" t="s">
        <v>27</v>
      </c>
      <c r="B21" s="182"/>
      <c r="C21" s="183"/>
      <c r="D21" s="9">
        <f>D22</f>
        <v>8814000</v>
      </c>
      <c r="E21" s="154"/>
      <c r="F21" s="154"/>
      <c r="G21" s="154"/>
      <c r="H21" s="10"/>
    </row>
    <row r="22" spans="1:9" s="15" customFormat="1" ht="23.25" x14ac:dyDescent="0.2">
      <c r="A22" s="12"/>
      <c r="B22" s="184" t="s">
        <v>28</v>
      </c>
      <c r="C22" s="184"/>
      <c r="D22" s="38">
        <f>SUM(D23:D27)</f>
        <v>8814000</v>
      </c>
      <c r="E22" s="38"/>
      <c r="F22" s="38"/>
      <c r="G22" s="38"/>
      <c r="H22" s="14"/>
    </row>
    <row r="23" spans="1:9" s="51" customFormat="1" x14ac:dyDescent="0.2">
      <c r="A23" s="46"/>
      <c r="B23" s="47">
        <v>1</v>
      </c>
      <c r="C23" s="48" t="s">
        <v>29</v>
      </c>
      <c r="D23" s="49">
        <v>6564000</v>
      </c>
      <c r="E23" s="49"/>
      <c r="F23" s="49"/>
      <c r="G23" s="49"/>
      <c r="H23" s="50" t="s">
        <v>30</v>
      </c>
    </row>
    <row r="24" spans="1:9" x14ac:dyDescent="0.2">
      <c r="A24" s="16"/>
      <c r="B24" s="17">
        <v>2</v>
      </c>
      <c r="C24" s="21" t="s">
        <v>31</v>
      </c>
      <c r="D24" s="19">
        <v>1500000</v>
      </c>
      <c r="E24" s="19"/>
      <c r="F24" s="19"/>
      <c r="G24" s="19"/>
      <c r="H24" s="50" t="s">
        <v>30</v>
      </c>
    </row>
    <row r="25" spans="1:9" x14ac:dyDescent="0.2">
      <c r="A25" s="16"/>
      <c r="B25" s="17">
        <v>3</v>
      </c>
      <c r="C25" s="21" t="s">
        <v>32</v>
      </c>
      <c r="D25" s="19">
        <v>250000</v>
      </c>
      <c r="E25" s="19"/>
      <c r="F25" s="19"/>
      <c r="G25" s="19"/>
      <c r="H25" s="52" t="s">
        <v>33</v>
      </c>
    </row>
    <row r="26" spans="1:9" x14ac:dyDescent="0.2">
      <c r="A26" s="16"/>
      <c r="B26" s="47">
        <v>4</v>
      </c>
      <c r="C26" s="21" t="s">
        <v>34</v>
      </c>
      <c r="D26" s="19">
        <v>250000</v>
      </c>
      <c r="E26" s="19"/>
      <c r="F26" s="19"/>
      <c r="G26" s="19"/>
      <c r="H26" s="50" t="s">
        <v>30</v>
      </c>
    </row>
    <row r="27" spans="1:9" x14ac:dyDescent="0.2">
      <c r="A27" s="16"/>
      <c r="B27" s="17">
        <v>5</v>
      </c>
      <c r="C27" s="21" t="s">
        <v>35</v>
      </c>
      <c r="D27" s="19">
        <v>250000</v>
      </c>
      <c r="E27" s="19"/>
      <c r="F27" s="19"/>
      <c r="G27" s="19"/>
      <c r="H27" s="52" t="s">
        <v>33</v>
      </c>
    </row>
    <row r="28" spans="1:9" s="11" customFormat="1" x14ac:dyDescent="0.2">
      <c r="A28" s="181" t="s">
        <v>36</v>
      </c>
      <c r="B28" s="182"/>
      <c r="C28" s="183"/>
      <c r="D28" s="9">
        <f>D29+D33</f>
        <v>175207400</v>
      </c>
      <c r="E28" s="154"/>
      <c r="F28" s="154"/>
      <c r="G28" s="154"/>
      <c r="H28" s="10"/>
    </row>
    <row r="29" spans="1:9" s="15" customFormat="1" ht="23.25" x14ac:dyDescent="0.2">
      <c r="A29" s="12"/>
      <c r="B29" s="203" t="s">
        <v>37</v>
      </c>
      <c r="C29" s="203"/>
      <c r="D29" s="38">
        <f>SUM(D30:D32)</f>
        <v>120000000</v>
      </c>
      <c r="E29" s="38"/>
      <c r="F29" s="38"/>
      <c r="G29" s="38"/>
      <c r="H29" s="158"/>
      <c r="I29" s="15" t="s">
        <v>38</v>
      </c>
    </row>
    <row r="30" spans="1:9" s="59" customFormat="1" ht="65.25" x14ac:dyDescent="0.2">
      <c r="A30" s="54"/>
      <c r="B30" s="55">
        <v>1</v>
      </c>
      <c r="C30" s="56" t="s">
        <v>196</v>
      </c>
      <c r="D30" s="57">
        <v>25000000</v>
      </c>
      <c r="E30" s="57"/>
      <c r="F30" s="57"/>
      <c r="G30" s="57"/>
      <c r="H30" s="58" t="s">
        <v>39</v>
      </c>
    </row>
    <row r="31" spans="1:9" ht="43.5" x14ac:dyDescent="0.2">
      <c r="A31" s="16"/>
      <c r="B31" s="17">
        <v>2</v>
      </c>
      <c r="C31" s="18" t="s">
        <v>40</v>
      </c>
      <c r="D31" s="19">
        <v>45000000</v>
      </c>
      <c r="E31" s="35"/>
      <c r="F31" s="35"/>
      <c r="G31" s="35"/>
      <c r="H31" s="60" t="s">
        <v>39</v>
      </c>
    </row>
    <row r="32" spans="1:9" ht="43.5" x14ac:dyDescent="0.2">
      <c r="A32" s="16"/>
      <c r="B32" s="17">
        <v>3</v>
      </c>
      <c r="C32" s="18" t="s">
        <v>41</v>
      </c>
      <c r="D32" s="19">
        <v>50000000</v>
      </c>
      <c r="E32" s="19"/>
      <c r="F32" s="19"/>
      <c r="G32" s="19"/>
      <c r="H32" s="61" t="s">
        <v>39</v>
      </c>
    </row>
    <row r="33" spans="1:8" s="15" customFormat="1" ht="23.25" x14ac:dyDescent="0.2">
      <c r="A33" s="12"/>
      <c r="B33" s="184" t="s">
        <v>42</v>
      </c>
      <c r="C33" s="185"/>
      <c r="D33" s="38">
        <f>SUM(D34:D55)</f>
        <v>55207400</v>
      </c>
      <c r="E33" s="38"/>
      <c r="F33" s="38"/>
      <c r="G33" s="38"/>
      <c r="H33" s="62"/>
    </row>
    <row r="34" spans="1:8" x14ac:dyDescent="0.2">
      <c r="A34" s="16"/>
      <c r="B34" s="17">
        <v>1</v>
      </c>
      <c r="C34" s="21" t="s">
        <v>43</v>
      </c>
      <c r="D34" s="19">
        <v>13500000</v>
      </c>
      <c r="E34" s="19"/>
      <c r="F34" s="19"/>
      <c r="G34" s="19"/>
      <c r="H34" s="52" t="s">
        <v>17</v>
      </c>
    </row>
    <row r="35" spans="1:8" x14ac:dyDescent="0.2">
      <c r="A35" s="16"/>
      <c r="B35" s="17">
        <v>2</v>
      </c>
      <c r="C35" s="21" t="s">
        <v>44</v>
      </c>
      <c r="D35" s="19">
        <v>6000000</v>
      </c>
      <c r="E35" s="19"/>
      <c r="F35" s="19"/>
      <c r="G35" s="19"/>
      <c r="H35" s="52" t="s">
        <v>17</v>
      </c>
    </row>
    <row r="36" spans="1:8" x14ac:dyDescent="0.2">
      <c r="A36" s="16"/>
      <c r="B36" s="17">
        <v>3</v>
      </c>
      <c r="C36" s="63" t="s">
        <v>45</v>
      </c>
      <c r="D36" s="19">
        <v>5000000</v>
      </c>
      <c r="E36" s="19"/>
      <c r="F36" s="19"/>
      <c r="G36" s="19"/>
      <c r="H36" s="52" t="s">
        <v>17</v>
      </c>
    </row>
    <row r="37" spans="1:8" x14ac:dyDescent="0.2">
      <c r="A37" s="16"/>
      <c r="B37" s="17">
        <v>4</v>
      </c>
      <c r="C37" s="21" t="s">
        <v>46</v>
      </c>
      <c r="D37" s="19">
        <v>1000000</v>
      </c>
      <c r="E37" s="19"/>
      <c r="F37" s="19"/>
      <c r="G37" s="19"/>
      <c r="H37" s="52" t="s">
        <v>17</v>
      </c>
    </row>
    <row r="38" spans="1:8" x14ac:dyDescent="0.2">
      <c r="A38" s="16"/>
      <c r="B38" s="17">
        <v>5</v>
      </c>
      <c r="C38" s="21" t="s">
        <v>47</v>
      </c>
      <c r="D38" s="19">
        <v>500000</v>
      </c>
      <c r="E38" s="19"/>
      <c r="F38" s="19"/>
      <c r="G38" s="19"/>
      <c r="H38" s="52" t="s">
        <v>17</v>
      </c>
    </row>
    <row r="39" spans="1:8" x14ac:dyDescent="0.2">
      <c r="A39" s="16"/>
      <c r="B39" s="17">
        <v>6</v>
      </c>
      <c r="C39" s="21" t="s">
        <v>48</v>
      </c>
      <c r="D39" s="19">
        <v>4198000</v>
      </c>
      <c r="E39" s="19"/>
      <c r="F39" s="19"/>
      <c r="G39" s="19"/>
      <c r="H39" s="52" t="s">
        <v>17</v>
      </c>
    </row>
    <row r="40" spans="1:8" x14ac:dyDescent="0.2">
      <c r="A40" s="16"/>
      <c r="B40" s="17">
        <v>7</v>
      </c>
      <c r="C40" s="21" t="s">
        <v>49</v>
      </c>
      <c r="D40" s="19">
        <v>3000000</v>
      </c>
      <c r="E40" s="19"/>
      <c r="F40" s="19"/>
      <c r="G40" s="19"/>
      <c r="H40" s="52" t="s">
        <v>17</v>
      </c>
    </row>
    <row r="41" spans="1:8" x14ac:dyDescent="0.2">
      <c r="A41" s="16"/>
      <c r="B41" s="17">
        <v>8</v>
      </c>
      <c r="C41" s="21" t="s">
        <v>50</v>
      </c>
      <c r="D41" s="19">
        <v>4000000</v>
      </c>
      <c r="E41" s="19"/>
      <c r="F41" s="19"/>
      <c r="G41" s="19"/>
      <c r="H41" s="52" t="s">
        <v>17</v>
      </c>
    </row>
    <row r="42" spans="1:8" ht="43.5" x14ac:dyDescent="0.2">
      <c r="A42" s="16"/>
      <c r="B42" s="17">
        <v>9</v>
      </c>
      <c r="C42" s="25" t="s">
        <v>51</v>
      </c>
      <c r="D42" s="19">
        <v>5200000</v>
      </c>
      <c r="E42" s="19"/>
      <c r="F42" s="19"/>
      <c r="G42" s="19"/>
      <c r="H42" s="52" t="s">
        <v>52</v>
      </c>
    </row>
    <row r="43" spans="1:8" x14ac:dyDescent="0.2">
      <c r="A43" s="16"/>
      <c r="B43" s="17">
        <v>10</v>
      </c>
      <c r="C43" s="18" t="s">
        <v>53</v>
      </c>
      <c r="D43" s="19">
        <v>300000</v>
      </c>
      <c r="E43" s="19"/>
      <c r="F43" s="19"/>
      <c r="G43" s="19"/>
      <c r="H43" s="52" t="s">
        <v>52</v>
      </c>
    </row>
    <row r="44" spans="1:8" x14ac:dyDescent="0.2">
      <c r="A44" s="16"/>
      <c r="B44" s="17">
        <v>11</v>
      </c>
      <c r="C44" s="21" t="s">
        <v>54</v>
      </c>
      <c r="D44" s="19">
        <v>250000</v>
      </c>
      <c r="E44" s="19"/>
      <c r="F44" s="19"/>
      <c r="G44" s="19"/>
      <c r="H44" s="52" t="s">
        <v>52</v>
      </c>
    </row>
    <row r="45" spans="1:8" x14ac:dyDescent="0.2">
      <c r="A45" s="16"/>
      <c r="B45" s="17">
        <v>12</v>
      </c>
      <c r="C45" s="18" t="s">
        <v>55</v>
      </c>
      <c r="D45" s="19">
        <v>300000</v>
      </c>
      <c r="E45" s="19"/>
      <c r="F45" s="19"/>
      <c r="G45" s="19"/>
      <c r="H45" s="52" t="s">
        <v>52</v>
      </c>
    </row>
    <row r="46" spans="1:8" ht="43.5" x14ac:dyDescent="0.2">
      <c r="A46" s="16"/>
      <c r="B46" s="17">
        <v>13</v>
      </c>
      <c r="C46" s="25" t="s">
        <v>56</v>
      </c>
      <c r="D46" s="19">
        <v>1000000</v>
      </c>
      <c r="E46" s="19"/>
      <c r="F46" s="19"/>
      <c r="G46" s="19"/>
      <c r="H46" s="52" t="s">
        <v>52</v>
      </c>
    </row>
    <row r="47" spans="1:8" x14ac:dyDescent="0.2">
      <c r="A47" s="16"/>
      <c r="B47" s="17">
        <v>14</v>
      </c>
      <c r="C47" s="21" t="s">
        <v>57</v>
      </c>
      <c r="D47" s="19">
        <v>300000</v>
      </c>
      <c r="E47" s="19"/>
      <c r="F47" s="19"/>
      <c r="G47" s="19"/>
      <c r="H47" s="52" t="s">
        <v>17</v>
      </c>
    </row>
    <row r="48" spans="1:8" x14ac:dyDescent="0.2">
      <c r="A48" s="16"/>
      <c r="B48" s="17">
        <v>15</v>
      </c>
      <c r="C48" s="18" t="s">
        <v>58</v>
      </c>
      <c r="D48" s="19">
        <v>500000</v>
      </c>
      <c r="E48" s="19"/>
      <c r="F48" s="19"/>
      <c r="G48" s="19"/>
      <c r="H48" s="52" t="s">
        <v>17</v>
      </c>
    </row>
    <row r="49" spans="1:8" x14ac:dyDescent="0.2">
      <c r="A49" s="16"/>
      <c r="B49" s="17">
        <v>16</v>
      </c>
      <c r="C49" s="21" t="s">
        <v>59</v>
      </c>
      <c r="D49" s="19">
        <v>1500000</v>
      </c>
      <c r="E49" s="19"/>
      <c r="F49" s="19"/>
      <c r="G49" s="19"/>
      <c r="H49" s="52" t="s">
        <v>17</v>
      </c>
    </row>
    <row r="50" spans="1:8" x14ac:dyDescent="0.2">
      <c r="A50" s="16"/>
      <c r="B50" s="17">
        <v>17</v>
      </c>
      <c r="C50" s="21" t="s">
        <v>60</v>
      </c>
      <c r="D50" s="19">
        <v>500000</v>
      </c>
      <c r="E50" s="19"/>
      <c r="F50" s="19"/>
      <c r="G50" s="19"/>
      <c r="H50" s="52" t="s">
        <v>17</v>
      </c>
    </row>
    <row r="51" spans="1:8" x14ac:dyDescent="0.2">
      <c r="A51" s="16"/>
      <c r="B51" s="17">
        <v>18</v>
      </c>
      <c r="C51" s="21" t="s">
        <v>61</v>
      </c>
      <c r="D51" s="19">
        <v>500000</v>
      </c>
      <c r="E51" s="19"/>
      <c r="F51" s="19"/>
      <c r="G51" s="19"/>
      <c r="H51" s="52" t="s">
        <v>17</v>
      </c>
    </row>
    <row r="52" spans="1:8" s="69" customFormat="1" ht="42.75" customHeight="1" x14ac:dyDescent="0.2">
      <c r="A52" s="64"/>
      <c r="B52" s="65">
        <v>19</v>
      </c>
      <c r="C52" s="66" t="s">
        <v>62</v>
      </c>
      <c r="D52" s="67">
        <v>2800000</v>
      </c>
      <c r="E52" s="157"/>
      <c r="F52" s="157"/>
      <c r="G52" s="157"/>
      <c r="H52" s="68" t="s">
        <v>63</v>
      </c>
    </row>
    <row r="53" spans="1:8" s="69" customFormat="1" ht="42" customHeight="1" x14ac:dyDescent="0.2">
      <c r="A53" s="64"/>
      <c r="B53" s="65">
        <v>20</v>
      </c>
      <c r="C53" s="66" t="s">
        <v>64</v>
      </c>
      <c r="D53" s="67">
        <v>581700</v>
      </c>
      <c r="E53" s="157"/>
      <c r="F53" s="157"/>
      <c r="G53" s="157"/>
      <c r="H53" s="68" t="s">
        <v>63</v>
      </c>
    </row>
    <row r="54" spans="1:8" s="69" customFormat="1" ht="45" customHeight="1" x14ac:dyDescent="0.2">
      <c r="A54" s="64"/>
      <c r="B54" s="65">
        <v>21</v>
      </c>
      <c r="C54" s="66" t="s">
        <v>65</v>
      </c>
      <c r="D54" s="67">
        <v>2800000</v>
      </c>
      <c r="E54" s="157"/>
      <c r="F54" s="157"/>
      <c r="G54" s="157"/>
      <c r="H54" s="68" t="s">
        <v>63</v>
      </c>
    </row>
    <row r="55" spans="1:8" s="69" customFormat="1" ht="36.75" customHeight="1" x14ac:dyDescent="0.2">
      <c r="A55" s="64"/>
      <c r="B55" s="65">
        <v>22</v>
      </c>
      <c r="C55" s="66" t="s">
        <v>66</v>
      </c>
      <c r="D55" s="67">
        <v>1477700</v>
      </c>
      <c r="E55" s="157"/>
      <c r="F55" s="157"/>
      <c r="G55" s="157"/>
      <c r="H55" s="68" t="s">
        <v>63</v>
      </c>
    </row>
    <row r="56" spans="1:8" s="11" customFormat="1" x14ac:dyDescent="0.2">
      <c r="A56" s="181" t="s">
        <v>67</v>
      </c>
      <c r="B56" s="182"/>
      <c r="C56" s="183"/>
      <c r="D56" s="9">
        <f>SUM(D57)</f>
        <v>189908200</v>
      </c>
      <c r="E56" s="154"/>
      <c r="F56" s="154"/>
      <c r="G56" s="154"/>
      <c r="H56" s="10"/>
    </row>
    <row r="57" spans="1:8" s="15" customFormat="1" ht="23.25" x14ac:dyDescent="0.2">
      <c r="A57" s="12"/>
      <c r="B57" s="184" t="s">
        <v>68</v>
      </c>
      <c r="C57" s="184"/>
      <c r="D57" s="38">
        <f>SUM(D58:D77)</f>
        <v>189908200</v>
      </c>
      <c r="E57" s="38"/>
      <c r="F57" s="38"/>
      <c r="G57" s="38"/>
      <c r="H57" s="14"/>
    </row>
    <row r="58" spans="1:8" x14ac:dyDescent="0.2">
      <c r="A58" s="16"/>
      <c r="B58" s="17">
        <v>1</v>
      </c>
      <c r="C58" s="21" t="s">
        <v>69</v>
      </c>
      <c r="D58" s="19">
        <v>1900000</v>
      </c>
      <c r="E58" s="19"/>
      <c r="F58" s="19"/>
      <c r="G58" s="19"/>
      <c r="H58" s="88" t="s">
        <v>94</v>
      </c>
    </row>
    <row r="59" spans="1:8" x14ac:dyDescent="0.2">
      <c r="A59" s="16"/>
      <c r="B59" s="17">
        <v>2</v>
      </c>
      <c r="C59" s="21" t="s">
        <v>70</v>
      </c>
      <c r="D59" s="19">
        <v>1900000</v>
      </c>
      <c r="E59" s="19"/>
      <c r="F59" s="19"/>
      <c r="G59" s="19"/>
      <c r="H59" s="88" t="s">
        <v>94</v>
      </c>
    </row>
    <row r="60" spans="1:8" x14ac:dyDescent="0.2">
      <c r="A60" s="16"/>
      <c r="B60" s="17">
        <v>3</v>
      </c>
      <c r="C60" s="21" t="s">
        <v>71</v>
      </c>
      <c r="D60" s="19">
        <v>800000</v>
      </c>
      <c r="E60" s="19"/>
      <c r="F60" s="19"/>
      <c r="G60" s="19"/>
      <c r="H60" s="52" t="s">
        <v>17</v>
      </c>
    </row>
    <row r="61" spans="1:8" x14ac:dyDescent="0.2">
      <c r="A61" s="16"/>
      <c r="B61" s="17">
        <v>4</v>
      </c>
      <c r="C61" s="21" t="s">
        <v>72</v>
      </c>
      <c r="D61" s="19">
        <v>487000</v>
      </c>
      <c r="E61" s="19"/>
      <c r="F61" s="19"/>
      <c r="G61" s="19"/>
      <c r="H61" s="52" t="s">
        <v>17</v>
      </c>
    </row>
    <row r="62" spans="1:8" x14ac:dyDescent="0.2">
      <c r="A62" s="16"/>
      <c r="B62" s="17">
        <v>5</v>
      </c>
      <c r="C62" s="18" t="s">
        <v>73</v>
      </c>
      <c r="D62" s="19">
        <v>300000</v>
      </c>
      <c r="E62" s="19"/>
      <c r="F62" s="19"/>
      <c r="G62" s="19"/>
      <c r="H62" s="52" t="s">
        <v>17</v>
      </c>
    </row>
    <row r="63" spans="1:8" s="71" customFormat="1" ht="43.5" x14ac:dyDescent="0.2">
      <c r="A63" s="70"/>
      <c r="B63" s="17">
        <v>6</v>
      </c>
      <c r="C63" s="25" t="s">
        <v>74</v>
      </c>
      <c r="D63" s="19">
        <v>14300000</v>
      </c>
      <c r="E63" s="19"/>
      <c r="F63" s="19"/>
      <c r="G63" s="19"/>
      <c r="H63" s="88" t="s">
        <v>94</v>
      </c>
    </row>
    <row r="64" spans="1:8" s="71" customFormat="1" ht="87" x14ac:dyDescent="0.2">
      <c r="A64" s="70"/>
      <c r="B64" s="17">
        <v>7</v>
      </c>
      <c r="C64" s="25" t="s">
        <v>75</v>
      </c>
      <c r="D64" s="19">
        <v>971200</v>
      </c>
      <c r="E64" s="19"/>
      <c r="F64" s="19"/>
      <c r="G64" s="19"/>
      <c r="H64" s="88" t="s">
        <v>94</v>
      </c>
    </row>
    <row r="65" spans="1:8" x14ac:dyDescent="0.2">
      <c r="A65" s="72"/>
      <c r="B65" s="17">
        <v>8</v>
      </c>
      <c r="C65" s="73" t="s">
        <v>76</v>
      </c>
      <c r="D65" s="19">
        <v>9000000</v>
      </c>
      <c r="E65" s="19"/>
      <c r="F65" s="19"/>
      <c r="G65" s="19"/>
      <c r="H65" s="88" t="s">
        <v>94</v>
      </c>
    </row>
    <row r="66" spans="1:8" x14ac:dyDescent="0.2">
      <c r="A66" s="72"/>
      <c r="B66" s="17">
        <v>9</v>
      </c>
      <c r="C66" s="73" t="s">
        <v>77</v>
      </c>
      <c r="D66" s="19">
        <v>3700000</v>
      </c>
      <c r="E66" s="19"/>
      <c r="F66" s="19"/>
      <c r="G66" s="19"/>
      <c r="H66" s="88" t="s">
        <v>94</v>
      </c>
    </row>
    <row r="67" spans="1:8" x14ac:dyDescent="0.2">
      <c r="A67" s="72"/>
      <c r="B67" s="17">
        <v>10</v>
      </c>
      <c r="C67" s="73" t="s">
        <v>78</v>
      </c>
      <c r="D67" s="19">
        <v>3000000</v>
      </c>
      <c r="E67" s="19"/>
      <c r="F67" s="19"/>
      <c r="G67" s="19"/>
      <c r="H67" s="88" t="s">
        <v>94</v>
      </c>
    </row>
    <row r="68" spans="1:8" x14ac:dyDescent="0.2">
      <c r="A68" s="72"/>
      <c r="B68" s="17">
        <v>11</v>
      </c>
      <c r="C68" s="73" t="s">
        <v>79</v>
      </c>
      <c r="D68" s="19">
        <v>8000000</v>
      </c>
      <c r="E68" s="19"/>
      <c r="F68" s="19"/>
      <c r="G68" s="19"/>
      <c r="H68" s="88" t="s">
        <v>94</v>
      </c>
    </row>
    <row r="69" spans="1:8" x14ac:dyDescent="0.2">
      <c r="A69" s="72"/>
      <c r="B69" s="17">
        <v>12</v>
      </c>
      <c r="C69" s="73" t="s">
        <v>80</v>
      </c>
      <c r="D69" s="19">
        <v>4000000</v>
      </c>
      <c r="E69" s="19"/>
      <c r="F69" s="19"/>
      <c r="G69" s="19"/>
      <c r="H69" s="88" t="s">
        <v>94</v>
      </c>
    </row>
    <row r="70" spans="1:8" x14ac:dyDescent="0.2">
      <c r="A70" s="72"/>
      <c r="B70" s="17">
        <v>13</v>
      </c>
      <c r="C70" s="73" t="s">
        <v>81</v>
      </c>
      <c r="D70" s="19">
        <v>4500000</v>
      </c>
      <c r="E70" s="19"/>
      <c r="F70" s="19"/>
      <c r="G70" s="19"/>
      <c r="H70" s="88" t="s">
        <v>94</v>
      </c>
    </row>
    <row r="71" spans="1:8" x14ac:dyDescent="0.2">
      <c r="A71" s="72"/>
      <c r="B71" s="17">
        <v>14</v>
      </c>
      <c r="C71" s="73" t="s">
        <v>82</v>
      </c>
      <c r="D71" s="19">
        <v>9000000</v>
      </c>
      <c r="E71" s="19"/>
      <c r="F71" s="19"/>
      <c r="G71" s="19"/>
      <c r="H71" s="88" t="s">
        <v>94</v>
      </c>
    </row>
    <row r="72" spans="1:8" x14ac:dyDescent="0.2">
      <c r="A72" s="72"/>
      <c r="B72" s="17">
        <v>15</v>
      </c>
      <c r="C72" s="73" t="s">
        <v>83</v>
      </c>
      <c r="D72" s="19">
        <v>10000000</v>
      </c>
      <c r="E72" s="19"/>
      <c r="F72" s="19"/>
      <c r="G72" s="19"/>
      <c r="H72" s="88" t="s">
        <v>94</v>
      </c>
    </row>
    <row r="73" spans="1:8" x14ac:dyDescent="0.2">
      <c r="A73" s="72"/>
      <c r="B73" s="17">
        <v>16</v>
      </c>
      <c r="C73" s="73" t="s">
        <v>84</v>
      </c>
      <c r="D73" s="19">
        <v>3000000</v>
      </c>
      <c r="E73" s="19"/>
      <c r="F73" s="19"/>
      <c r="G73" s="19"/>
      <c r="H73" s="88" t="s">
        <v>94</v>
      </c>
    </row>
    <row r="74" spans="1:8" x14ac:dyDescent="0.2">
      <c r="A74" s="72"/>
      <c r="B74" s="17">
        <v>17</v>
      </c>
      <c r="C74" s="73" t="s">
        <v>85</v>
      </c>
      <c r="D74" s="19">
        <v>2600000</v>
      </c>
      <c r="E74" s="19"/>
      <c r="F74" s="19"/>
      <c r="G74" s="19"/>
      <c r="H74" s="88" t="s">
        <v>94</v>
      </c>
    </row>
    <row r="75" spans="1:8" x14ac:dyDescent="0.2">
      <c r="A75" s="72"/>
      <c r="B75" s="17">
        <v>18</v>
      </c>
      <c r="C75" s="73" t="s">
        <v>86</v>
      </c>
      <c r="D75" s="19">
        <v>10000000</v>
      </c>
      <c r="E75" s="19"/>
      <c r="F75" s="19"/>
      <c r="G75" s="19"/>
      <c r="H75" s="88" t="s">
        <v>94</v>
      </c>
    </row>
    <row r="76" spans="1:8" s="59" customFormat="1" x14ac:dyDescent="0.2">
      <c r="A76" s="54"/>
      <c r="B76" s="17">
        <v>19</v>
      </c>
      <c r="C76" s="74" t="s">
        <v>87</v>
      </c>
      <c r="D76" s="75">
        <v>100000000</v>
      </c>
      <c r="E76" s="75"/>
      <c r="F76" s="75"/>
      <c r="G76" s="75"/>
      <c r="H76" s="88" t="s">
        <v>94</v>
      </c>
    </row>
    <row r="77" spans="1:8" ht="39.75" customHeight="1" x14ac:dyDescent="0.2">
      <c r="A77" s="72"/>
      <c r="B77" s="17">
        <v>20</v>
      </c>
      <c r="C77" s="73" t="s">
        <v>88</v>
      </c>
      <c r="D77" s="19">
        <v>2450000</v>
      </c>
      <c r="E77" s="19"/>
      <c r="F77" s="19"/>
      <c r="G77" s="19"/>
      <c r="H77" s="23" t="s">
        <v>89</v>
      </c>
    </row>
    <row r="78" spans="1:8" s="78" customFormat="1" ht="21.75" customHeight="1" x14ac:dyDescent="0.2">
      <c r="A78" s="186" t="s">
        <v>90</v>
      </c>
      <c r="B78" s="187"/>
      <c r="C78" s="188"/>
      <c r="D78" s="76">
        <f>D79+D93+D100+D114</f>
        <v>155439210</v>
      </c>
      <c r="E78" s="76"/>
      <c r="F78" s="76"/>
      <c r="G78" s="76"/>
      <c r="H78" s="77"/>
    </row>
    <row r="79" spans="1:8" s="81" customFormat="1" ht="21.75" customHeight="1" x14ac:dyDescent="0.2">
      <c r="A79" s="189" t="s">
        <v>91</v>
      </c>
      <c r="B79" s="190"/>
      <c r="C79" s="202"/>
      <c r="D79" s="79">
        <f>D80</f>
        <v>98240000</v>
      </c>
      <c r="E79" s="79"/>
      <c r="F79" s="79"/>
      <c r="G79" s="79"/>
      <c r="H79" s="80"/>
    </row>
    <row r="80" spans="1:8" s="85" customFormat="1" ht="21.75" customHeight="1" x14ac:dyDescent="0.2">
      <c r="A80" s="82"/>
      <c r="B80" s="192" t="s">
        <v>92</v>
      </c>
      <c r="C80" s="192"/>
      <c r="D80" s="83">
        <f>SUM(D81:D92)</f>
        <v>98240000</v>
      </c>
      <c r="E80" s="83"/>
      <c r="F80" s="83"/>
      <c r="G80" s="83"/>
      <c r="H80" s="84"/>
    </row>
    <row r="81" spans="1:8" s="89" customFormat="1" x14ac:dyDescent="0.2">
      <c r="A81" s="54"/>
      <c r="B81" s="55">
        <v>1</v>
      </c>
      <c r="C81" s="86" t="s">
        <v>93</v>
      </c>
      <c r="D81" s="87">
        <v>30000000</v>
      </c>
      <c r="E81" s="87"/>
      <c r="F81" s="87"/>
      <c r="G81" s="87"/>
      <c r="H81" s="88" t="s">
        <v>94</v>
      </c>
    </row>
    <row r="82" spans="1:8" s="89" customFormat="1" x14ac:dyDescent="0.2">
      <c r="A82" s="54"/>
      <c r="B82" s="55">
        <v>2</v>
      </c>
      <c r="C82" s="86" t="s">
        <v>95</v>
      </c>
      <c r="D82" s="87">
        <v>1540000</v>
      </c>
      <c r="E82" s="87"/>
      <c r="F82" s="87"/>
      <c r="G82" s="87"/>
      <c r="H82" s="90" t="s">
        <v>94</v>
      </c>
    </row>
    <row r="83" spans="1:8" s="89" customFormat="1" x14ac:dyDescent="0.2">
      <c r="A83" s="54"/>
      <c r="B83" s="55">
        <v>3</v>
      </c>
      <c r="C83" s="86" t="s">
        <v>96</v>
      </c>
      <c r="D83" s="87">
        <v>1800000</v>
      </c>
      <c r="E83" s="87"/>
      <c r="F83" s="87"/>
      <c r="G83" s="87"/>
      <c r="H83" s="90" t="s">
        <v>94</v>
      </c>
    </row>
    <row r="84" spans="1:8" s="89" customFormat="1" x14ac:dyDescent="0.2">
      <c r="A84" s="54"/>
      <c r="B84" s="55">
        <v>4</v>
      </c>
      <c r="C84" s="86" t="s">
        <v>97</v>
      </c>
      <c r="D84" s="87">
        <v>1800000</v>
      </c>
      <c r="E84" s="87"/>
      <c r="F84" s="87"/>
      <c r="G84" s="87"/>
      <c r="H84" s="90" t="s">
        <v>94</v>
      </c>
    </row>
    <row r="85" spans="1:8" s="89" customFormat="1" x14ac:dyDescent="0.2">
      <c r="A85" s="54"/>
      <c r="B85" s="55">
        <v>5</v>
      </c>
      <c r="C85" s="86" t="s">
        <v>98</v>
      </c>
      <c r="D85" s="87">
        <v>1800000</v>
      </c>
      <c r="E85" s="87"/>
      <c r="F85" s="87"/>
      <c r="G85" s="87"/>
      <c r="H85" s="90" t="s">
        <v>94</v>
      </c>
    </row>
    <row r="86" spans="1:8" s="89" customFormat="1" x14ac:dyDescent="0.2">
      <c r="A86" s="54"/>
      <c r="B86" s="55">
        <v>6</v>
      </c>
      <c r="C86" s="86" t="s">
        <v>99</v>
      </c>
      <c r="D86" s="87">
        <v>1800000</v>
      </c>
      <c r="E86" s="87"/>
      <c r="F86" s="87"/>
      <c r="G86" s="87"/>
      <c r="H86" s="90" t="s">
        <v>94</v>
      </c>
    </row>
    <row r="87" spans="1:8" s="89" customFormat="1" x14ac:dyDescent="0.2">
      <c r="A87" s="54"/>
      <c r="B87" s="55">
        <v>7</v>
      </c>
      <c r="C87" s="86" t="s">
        <v>100</v>
      </c>
      <c r="D87" s="87">
        <v>2000000</v>
      </c>
      <c r="E87" s="87"/>
      <c r="F87" s="87"/>
      <c r="G87" s="87"/>
      <c r="H87" s="90" t="s">
        <v>94</v>
      </c>
    </row>
    <row r="88" spans="1:8" s="89" customFormat="1" x14ac:dyDescent="0.2">
      <c r="A88" s="54"/>
      <c r="B88" s="55">
        <v>8</v>
      </c>
      <c r="C88" s="86" t="s">
        <v>101</v>
      </c>
      <c r="D88" s="87">
        <v>1500000</v>
      </c>
      <c r="E88" s="87"/>
      <c r="F88" s="87"/>
      <c r="G88" s="87"/>
      <c r="H88" s="90" t="s">
        <v>94</v>
      </c>
    </row>
    <row r="89" spans="1:8" s="89" customFormat="1" x14ac:dyDescent="0.2">
      <c r="A89" s="54"/>
      <c r="B89" s="55">
        <v>9</v>
      </c>
      <c r="C89" s="86" t="s">
        <v>102</v>
      </c>
      <c r="D89" s="87">
        <v>8000000</v>
      </c>
      <c r="E89" s="87"/>
      <c r="F89" s="87"/>
      <c r="G89" s="87"/>
      <c r="H89" s="90" t="s">
        <v>94</v>
      </c>
    </row>
    <row r="90" spans="1:8" s="89" customFormat="1" ht="43.5" x14ac:dyDescent="0.2">
      <c r="A90" s="54"/>
      <c r="B90" s="55">
        <v>10</v>
      </c>
      <c r="C90" s="86" t="s">
        <v>103</v>
      </c>
      <c r="D90" s="87">
        <v>30000000</v>
      </c>
      <c r="E90" s="87"/>
      <c r="F90" s="87"/>
      <c r="G90" s="87"/>
      <c r="H90" s="90" t="s">
        <v>94</v>
      </c>
    </row>
    <row r="91" spans="1:8" s="89" customFormat="1" x14ac:dyDescent="0.2">
      <c r="A91" s="54"/>
      <c r="B91" s="55">
        <v>11</v>
      </c>
      <c r="C91" s="86" t="s">
        <v>104</v>
      </c>
      <c r="D91" s="87">
        <v>8000000</v>
      </c>
      <c r="E91" s="87"/>
      <c r="F91" s="87"/>
      <c r="G91" s="87"/>
      <c r="H91" s="90" t="s">
        <v>94</v>
      </c>
    </row>
    <row r="92" spans="1:8" s="89" customFormat="1" x14ac:dyDescent="0.2">
      <c r="A92" s="54"/>
      <c r="B92" s="55">
        <v>12</v>
      </c>
      <c r="C92" s="86" t="s">
        <v>105</v>
      </c>
      <c r="D92" s="87">
        <v>10000000</v>
      </c>
      <c r="E92" s="87"/>
      <c r="F92" s="87"/>
      <c r="G92" s="87"/>
      <c r="H92" s="90" t="s">
        <v>94</v>
      </c>
    </row>
    <row r="93" spans="1:8" s="93" customFormat="1" x14ac:dyDescent="0.2">
      <c r="A93" s="189" t="s">
        <v>106</v>
      </c>
      <c r="B93" s="190"/>
      <c r="C93" s="190"/>
      <c r="D93" s="91">
        <f>D94+D98</f>
        <v>2229720</v>
      </c>
      <c r="E93" s="91"/>
      <c r="F93" s="91"/>
      <c r="G93" s="91"/>
      <c r="H93" s="92"/>
    </row>
    <row r="94" spans="1:8" s="85" customFormat="1" ht="23.25" x14ac:dyDescent="0.2">
      <c r="A94" s="82"/>
      <c r="B94" s="192" t="s">
        <v>107</v>
      </c>
      <c r="C94" s="192"/>
      <c r="D94" s="83">
        <f>SUM(D95:D97)</f>
        <v>1229720</v>
      </c>
      <c r="E94" s="83"/>
      <c r="F94" s="83"/>
      <c r="G94" s="83"/>
      <c r="H94" s="94"/>
    </row>
    <row r="95" spans="1:8" s="89" customFormat="1" x14ac:dyDescent="0.2">
      <c r="A95" s="54"/>
      <c r="B95" s="55">
        <v>1</v>
      </c>
      <c r="C95" s="86" t="s">
        <v>108</v>
      </c>
      <c r="D95" s="87">
        <v>490000</v>
      </c>
      <c r="E95" s="87"/>
      <c r="F95" s="87"/>
      <c r="G95" s="87"/>
      <c r="H95" s="90" t="s">
        <v>109</v>
      </c>
    </row>
    <row r="96" spans="1:8" s="89" customFormat="1" x14ac:dyDescent="0.2">
      <c r="A96" s="54"/>
      <c r="B96" s="55">
        <v>2</v>
      </c>
      <c r="C96" s="86" t="s">
        <v>110</v>
      </c>
      <c r="D96" s="87">
        <v>340000</v>
      </c>
      <c r="E96" s="87"/>
      <c r="F96" s="87"/>
      <c r="G96" s="87"/>
      <c r="H96" s="90" t="s">
        <v>109</v>
      </c>
    </row>
    <row r="97" spans="1:8" s="89" customFormat="1" x14ac:dyDescent="0.2">
      <c r="A97" s="54"/>
      <c r="B97" s="55">
        <v>3</v>
      </c>
      <c r="C97" s="86" t="s">
        <v>111</v>
      </c>
      <c r="D97" s="87">
        <v>399720</v>
      </c>
      <c r="E97" s="87"/>
      <c r="F97" s="87"/>
      <c r="G97" s="87"/>
      <c r="H97" s="90" t="s">
        <v>112</v>
      </c>
    </row>
    <row r="98" spans="1:8" s="85" customFormat="1" ht="23.25" x14ac:dyDescent="0.2">
      <c r="A98" s="82"/>
      <c r="B98" s="192" t="s">
        <v>113</v>
      </c>
      <c r="C98" s="192"/>
      <c r="D98" s="83">
        <f>SUM(D99)</f>
        <v>1000000</v>
      </c>
      <c r="E98" s="83"/>
      <c r="F98" s="83"/>
      <c r="G98" s="83"/>
      <c r="H98" s="94"/>
    </row>
    <row r="99" spans="1:8" s="89" customFormat="1" ht="43.5" x14ac:dyDescent="0.2">
      <c r="A99" s="54"/>
      <c r="B99" s="55">
        <v>1</v>
      </c>
      <c r="C99" s="86" t="s">
        <v>114</v>
      </c>
      <c r="D99" s="87">
        <v>1000000</v>
      </c>
      <c r="E99" s="87"/>
      <c r="F99" s="87"/>
      <c r="G99" s="87"/>
      <c r="H99" s="90" t="s">
        <v>115</v>
      </c>
    </row>
    <row r="100" spans="1:8" s="93" customFormat="1" x14ac:dyDescent="0.2">
      <c r="A100" s="189" t="s">
        <v>116</v>
      </c>
      <c r="B100" s="190"/>
      <c r="C100" s="190"/>
      <c r="D100" s="91">
        <f>SUM(D101,D111)</f>
        <v>25341790</v>
      </c>
      <c r="E100" s="91"/>
      <c r="F100" s="91"/>
      <c r="G100" s="91"/>
      <c r="H100" s="92"/>
    </row>
    <row r="101" spans="1:8" s="85" customFormat="1" ht="23.25" x14ac:dyDescent="0.2">
      <c r="A101" s="82"/>
      <c r="B101" s="192" t="s">
        <v>117</v>
      </c>
      <c r="C101" s="192"/>
      <c r="D101" s="83">
        <f>SUM(D102:D110)</f>
        <v>22479050</v>
      </c>
      <c r="E101" s="83"/>
      <c r="F101" s="83"/>
      <c r="G101" s="83"/>
      <c r="H101" s="94"/>
    </row>
    <row r="102" spans="1:8" s="100" customFormat="1" ht="46.5" x14ac:dyDescent="0.2">
      <c r="A102" s="95"/>
      <c r="B102" s="96">
        <v>1</v>
      </c>
      <c r="C102" s="97" t="s">
        <v>118</v>
      </c>
      <c r="D102" s="98">
        <v>350000</v>
      </c>
      <c r="E102" s="98"/>
      <c r="F102" s="98"/>
      <c r="G102" s="98"/>
      <c r="H102" s="99" t="s">
        <v>89</v>
      </c>
    </row>
    <row r="103" spans="1:8" s="89" customFormat="1" x14ac:dyDescent="0.2">
      <c r="A103" s="54"/>
      <c r="B103" s="55">
        <v>2</v>
      </c>
      <c r="C103" s="86" t="s">
        <v>119</v>
      </c>
      <c r="D103" s="87">
        <v>8007370</v>
      </c>
      <c r="E103" s="87"/>
      <c r="F103" s="87"/>
      <c r="G103" s="87"/>
      <c r="H103" s="90" t="s">
        <v>115</v>
      </c>
    </row>
    <row r="104" spans="1:8" s="89" customFormat="1" x14ac:dyDescent="0.2">
      <c r="A104" s="16"/>
      <c r="B104" s="17">
        <v>3</v>
      </c>
      <c r="C104" s="101" t="s">
        <v>120</v>
      </c>
      <c r="D104" s="102">
        <v>2105200</v>
      </c>
      <c r="E104" s="102"/>
      <c r="F104" s="102"/>
      <c r="G104" s="102"/>
      <c r="H104" s="90" t="s">
        <v>115</v>
      </c>
    </row>
    <row r="105" spans="1:8" s="89" customFormat="1" ht="23.25" x14ac:dyDescent="0.2">
      <c r="A105" s="16"/>
      <c r="B105" s="96">
        <v>4</v>
      </c>
      <c r="C105" s="101" t="s">
        <v>121</v>
      </c>
      <c r="D105" s="102">
        <v>1580290</v>
      </c>
      <c r="E105" s="102"/>
      <c r="F105" s="102"/>
      <c r="G105" s="102"/>
      <c r="H105" s="90" t="s">
        <v>115</v>
      </c>
    </row>
    <row r="106" spans="1:8" s="89" customFormat="1" x14ac:dyDescent="0.2">
      <c r="A106" s="16"/>
      <c r="B106" s="55">
        <v>5</v>
      </c>
      <c r="C106" s="101" t="s">
        <v>122</v>
      </c>
      <c r="D106" s="102">
        <v>8235920</v>
      </c>
      <c r="E106" s="102"/>
      <c r="F106" s="102"/>
      <c r="G106" s="102"/>
      <c r="H106" s="90" t="s">
        <v>115</v>
      </c>
    </row>
    <row r="107" spans="1:8" s="89" customFormat="1" ht="43.5" x14ac:dyDescent="0.2">
      <c r="A107" s="16"/>
      <c r="B107" s="17">
        <v>6</v>
      </c>
      <c r="C107" s="101" t="s">
        <v>123</v>
      </c>
      <c r="D107" s="102">
        <v>750000</v>
      </c>
      <c r="E107" s="102"/>
      <c r="F107" s="102"/>
      <c r="G107" s="102"/>
      <c r="H107" s="90" t="s">
        <v>115</v>
      </c>
    </row>
    <row r="108" spans="1:8" s="89" customFormat="1" ht="23.25" x14ac:dyDescent="0.2">
      <c r="A108" s="54"/>
      <c r="B108" s="96">
        <v>7</v>
      </c>
      <c r="C108" s="103" t="s">
        <v>124</v>
      </c>
      <c r="D108" s="87">
        <v>165070</v>
      </c>
      <c r="E108" s="87"/>
      <c r="F108" s="87"/>
      <c r="G108" s="87"/>
      <c r="H108" s="90" t="s">
        <v>112</v>
      </c>
    </row>
    <row r="109" spans="1:8" s="89" customFormat="1" x14ac:dyDescent="0.2">
      <c r="A109" s="54"/>
      <c r="B109" s="55">
        <v>8</v>
      </c>
      <c r="C109" s="86" t="s">
        <v>125</v>
      </c>
      <c r="D109" s="87">
        <v>800000</v>
      </c>
      <c r="E109" s="87"/>
      <c r="F109" s="87"/>
      <c r="G109" s="87"/>
      <c r="H109" s="90" t="s">
        <v>112</v>
      </c>
    </row>
    <row r="110" spans="1:8" s="89" customFormat="1" x14ac:dyDescent="0.2">
      <c r="A110" s="70"/>
      <c r="B110" s="17">
        <v>9</v>
      </c>
      <c r="C110" s="104" t="s">
        <v>126</v>
      </c>
      <c r="D110" s="102">
        <v>485200</v>
      </c>
      <c r="E110" s="102"/>
      <c r="F110" s="102"/>
      <c r="G110" s="102"/>
      <c r="H110" s="90" t="s">
        <v>127</v>
      </c>
    </row>
    <row r="111" spans="1:8" s="85" customFormat="1" ht="23.25" x14ac:dyDescent="0.2">
      <c r="A111" s="82"/>
      <c r="B111" s="192" t="s">
        <v>128</v>
      </c>
      <c r="C111" s="192"/>
      <c r="D111" s="83">
        <f>SUM(D112:D113)</f>
        <v>2862740</v>
      </c>
      <c r="E111" s="83"/>
      <c r="F111" s="83"/>
      <c r="G111" s="83"/>
      <c r="H111" s="94"/>
    </row>
    <row r="112" spans="1:8" s="89" customFormat="1" ht="43.5" x14ac:dyDescent="0.2">
      <c r="A112" s="16"/>
      <c r="B112" s="17">
        <v>1</v>
      </c>
      <c r="C112" s="101" t="s">
        <v>129</v>
      </c>
      <c r="D112" s="102">
        <v>812950</v>
      </c>
      <c r="E112" s="102"/>
      <c r="F112" s="102"/>
      <c r="G112" s="102"/>
      <c r="H112" s="90" t="s">
        <v>130</v>
      </c>
    </row>
    <row r="113" spans="1:8" s="89" customFormat="1" ht="43.5" x14ac:dyDescent="0.2">
      <c r="A113" s="16"/>
      <c r="B113" s="17">
        <v>2</v>
      </c>
      <c r="C113" s="101" t="s">
        <v>131</v>
      </c>
      <c r="D113" s="102">
        <v>2049790</v>
      </c>
      <c r="E113" s="102"/>
      <c r="F113" s="102"/>
      <c r="G113" s="102"/>
      <c r="H113" s="90" t="s">
        <v>130</v>
      </c>
    </row>
    <row r="114" spans="1:8" s="93" customFormat="1" x14ac:dyDescent="0.2">
      <c r="A114" s="189" t="s">
        <v>132</v>
      </c>
      <c r="B114" s="190"/>
      <c r="C114" s="190"/>
      <c r="D114" s="91">
        <f>D115</f>
        <v>29627700</v>
      </c>
      <c r="E114" s="91"/>
      <c r="F114" s="91"/>
      <c r="G114" s="91"/>
      <c r="H114" s="92"/>
    </row>
    <row r="115" spans="1:8" s="108" customFormat="1" ht="23.25" x14ac:dyDescent="0.2">
      <c r="A115" s="105"/>
      <c r="B115" s="191" t="s">
        <v>133</v>
      </c>
      <c r="C115" s="191"/>
      <c r="D115" s="106">
        <f>SUM(D116:D120)</f>
        <v>29627700</v>
      </c>
      <c r="E115" s="106"/>
      <c r="F115" s="106"/>
      <c r="G115" s="106"/>
      <c r="H115" s="107"/>
    </row>
    <row r="116" spans="1:8" s="89" customFormat="1" x14ac:dyDescent="0.2">
      <c r="A116" s="54"/>
      <c r="B116" s="55">
        <v>1</v>
      </c>
      <c r="C116" s="103" t="s">
        <v>134</v>
      </c>
      <c r="D116" s="87">
        <v>1649000</v>
      </c>
      <c r="E116" s="87"/>
      <c r="F116" s="87"/>
      <c r="G116" s="87"/>
      <c r="H116" s="90" t="s">
        <v>135</v>
      </c>
    </row>
    <row r="117" spans="1:8" s="89" customFormat="1" x14ac:dyDescent="0.2">
      <c r="A117" s="54"/>
      <c r="B117" s="55">
        <v>2</v>
      </c>
      <c r="C117" s="86" t="s">
        <v>136</v>
      </c>
      <c r="D117" s="87">
        <v>1770200</v>
      </c>
      <c r="E117" s="87"/>
      <c r="F117" s="87"/>
      <c r="G117" s="87"/>
      <c r="H117" s="90" t="s">
        <v>135</v>
      </c>
    </row>
    <row r="118" spans="1:8" s="89" customFormat="1" ht="43.5" x14ac:dyDescent="0.2">
      <c r="A118" s="109"/>
      <c r="B118" s="110">
        <v>3</v>
      </c>
      <c r="C118" s="111" t="s">
        <v>137</v>
      </c>
      <c r="D118" s="87">
        <v>20000000</v>
      </c>
      <c r="E118" s="87"/>
      <c r="F118" s="87"/>
      <c r="G118" s="87"/>
      <c r="H118" s="88" t="s">
        <v>30</v>
      </c>
    </row>
    <row r="119" spans="1:8" s="89" customFormat="1" x14ac:dyDescent="0.2">
      <c r="A119" s="109"/>
      <c r="B119" s="110">
        <v>4</v>
      </c>
      <c r="C119" s="111" t="s">
        <v>138</v>
      </c>
      <c r="D119" s="87">
        <v>3000000</v>
      </c>
      <c r="E119" s="87"/>
      <c r="F119" s="87"/>
      <c r="G119" s="87"/>
      <c r="H119" s="88" t="s">
        <v>30</v>
      </c>
    </row>
    <row r="120" spans="1:8" s="59" customFormat="1" x14ac:dyDescent="0.2">
      <c r="A120" s="109"/>
      <c r="B120" s="110">
        <v>5</v>
      </c>
      <c r="C120" s="111" t="s">
        <v>139</v>
      </c>
      <c r="D120" s="87">
        <v>3208500</v>
      </c>
      <c r="E120" s="87"/>
      <c r="F120" s="87"/>
      <c r="G120" s="87"/>
      <c r="H120" s="88" t="s">
        <v>140</v>
      </c>
    </row>
    <row r="121" spans="1:8" s="78" customFormat="1" x14ac:dyDescent="0.2">
      <c r="A121" s="193" t="s">
        <v>141</v>
      </c>
      <c r="B121" s="194"/>
      <c r="C121" s="195"/>
      <c r="D121" s="112">
        <f>SUM(D122,D135,D138,D166)</f>
        <v>81739000</v>
      </c>
      <c r="E121" s="112"/>
      <c r="F121" s="112"/>
      <c r="G121" s="112"/>
      <c r="H121" s="113"/>
    </row>
    <row r="122" spans="1:8" s="81" customFormat="1" x14ac:dyDescent="0.2">
      <c r="A122" s="196" t="s">
        <v>142</v>
      </c>
      <c r="B122" s="197"/>
      <c r="C122" s="198"/>
      <c r="D122" s="114">
        <f>SUM(D123,D133)</f>
        <v>39739000</v>
      </c>
      <c r="E122" s="114"/>
      <c r="F122" s="114"/>
      <c r="G122" s="114"/>
      <c r="H122" s="115"/>
    </row>
    <row r="123" spans="1:8" s="29" customFormat="1" ht="23.25" x14ac:dyDescent="0.2">
      <c r="A123" s="27"/>
      <c r="B123" s="184" t="s">
        <v>143</v>
      </c>
      <c r="C123" s="184"/>
      <c r="D123" s="13">
        <f>SUM(D124:D132)</f>
        <v>34739000</v>
      </c>
      <c r="E123" s="13"/>
      <c r="F123" s="13"/>
      <c r="G123" s="13"/>
      <c r="H123" s="116"/>
    </row>
    <row r="124" spans="1:8" s="120" customFormat="1" ht="43.5" x14ac:dyDescent="0.2">
      <c r="A124" s="117"/>
      <c r="B124" s="55">
        <v>1</v>
      </c>
      <c r="C124" s="118" t="s">
        <v>144</v>
      </c>
      <c r="D124" s="57">
        <v>13039000</v>
      </c>
      <c r="E124" s="57"/>
      <c r="F124" s="57"/>
      <c r="G124" s="57"/>
      <c r="H124" s="119" t="s">
        <v>145</v>
      </c>
    </row>
    <row r="125" spans="1:8" s="59" customFormat="1" ht="43.5" x14ac:dyDescent="0.2">
      <c r="A125" s="54"/>
      <c r="B125" s="55">
        <v>2</v>
      </c>
      <c r="C125" s="86" t="s">
        <v>146</v>
      </c>
      <c r="D125" s="57">
        <v>10000000</v>
      </c>
      <c r="E125" s="57"/>
      <c r="F125" s="57"/>
      <c r="G125" s="57"/>
      <c r="H125" s="119" t="s">
        <v>145</v>
      </c>
    </row>
    <row r="126" spans="1:8" s="59" customFormat="1" ht="43.5" x14ac:dyDescent="0.2">
      <c r="A126" s="54"/>
      <c r="B126" s="55">
        <v>3</v>
      </c>
      <c r="C126" s="86" t="s">
        <v>147</v>
      </c>
      <c r="D126" s="121">
        <v>3500000</v>
      </c>
      <c r="E126" s="121"/>
      <c r="F126" s="121"/>
      <c r="G126" s="121"/>
      <c r="H126" s="119" t="s">
        <v>148</v>
      </c>
    </row>
    <row r="127" spans="1:8" s="59" customFormat="1" x14ac:dyDescent="0.2">
      <c r="A127" s="54"/>
      <c r="B127" s="55">
        <v>4</v>
      </c>
      <c r="C127" s="86" t="s">
        <v>149</v>
      </c>
      <c r="D127" s="57">
        <v>2000000</v>
      </c>
      <c r="E127" s="57"/>
      <c r="F127" s="57"/>
      <c r="G127" s="57"/>
      <c r="H127" s="119" t="s">
        <v>148</v>
      </c>
    </row>
    <row r="128" spans="1:8" s="59" customFormat="1" ht="43.5" x14ac:dyDescent="0.2">
      <c r="A128" s="54"/>
      <c r="B128" s="55">
        <v>5</v>
      </c>
      <c r="C128" s="86" t="s">
        <v>150</v>
      </c>
      <c r="D128" s="57">
        <v>1900000</v>
      </c>
      <c r="E128" s="57"/>
      <c r="F128" s="57"/>
      <c r="G128" s="57"/>
      <c r="H128" s="119" t="s">
        <v>148</v>
      </c>
    </row>
    <row r="129" spans="1:9" s="59" customFormat="1" x14ac:dyDescent="0.2">
      <c r="A129" s="54"/>
      <c r="B129" s="55">
        <v>6</v>
      </c>
      <c r="C129" s="103" t="s">
        <v>151</v>
      </c>
      <c r="D129" s="57">
        <v>300000</v>
      </c>
      <c r="E129" s="57"/>
      <c r="F129" s="57"/>
      <c r="G129" s="57"/>
      <c r="H129" s="119" t="s">
        <v>148</v>
      </c>
    </row>
    <row r="130" spans="1:9" s="59" customFormat="1" x14ac:dyDescent="0.2">
      <c r="A130" s="54"/>
      <c r="B130" s="55">
        <v>7</v>
      </c>
      <c r="C130" s="103" t="s">
        <v>152</v>
      </c>
      <c r="D130" s="57">
        <v>1000000</v>
      </c>
      <c r="E130" s="57"/>
      <c r="F130" s="57"/>
      <c r="G130" s="57"/>
      <c r="H130" s="119" t="s">
        <v>148</v>
      </c>
    </row>
    <row r="131" spans="1:9" s="120" customFormat="1" x14ac:dyDescent="0.2">
      <c r="A131" s="117"/>
      <c r="B131" s="55">
        <v>8</v>
      </c>
      <c r="C131" s="118" t="s">
        <v>153</v>
      </c>
      <c r="D131" s="57">
        <v>1000000</v>
      </c>
      <c r="E131" s="57"/>
      <c r="F131" s="57"/>
      <c r="G131" s="57"/>
      <c r="H131" s="122" t="s">
        <v>154</v>
      </c>
    </row>
    <row r="132" spans="1:9" s="59" customFormat="1" x14ac:dyDescent="0.2">
      <c r="A132" s="54"/>
      <c r="B132" s="55">
        <v>9</v>
      </c>
      <c r="C132" s="103" t="s">
        <v>155</v>
      </c>
      <c r="D132" s="57">
        <v>2000000</v>
      </c>
      <c r="E132" s="57"/>
      <c r="F132" s="57"/>
      <c r="G132" s="57"/>
      <c r="H132" s="119" t="s">
        <v>148</v>
      </c>
    </row>
    <row r="133" spans="1:9" s="15" customFormat="1" ht="43.5" x14ac:dyDescent="0.2">
      <c r="A133" s="12"/>
      <c r="B133" s="184" t="s">
        <v>156</v>
      </c>
      <c r="C133" s="184"/>
      <c r="D133" s="13">
        <f>SUM(D134:D134)</f>
        <v>5000000</v>
      </c>
      <c r="E133" s="13"/>
      <c r="F133" s="13"/>
      <c r="G133" s="13"/>
      <c r="H133" s="123"/>
      <c r="I133" s="53" t="s">
        <v>38</v>
      </c>
    </row>
    <row r="134" spans="1:9" s="120" customFormat="1" x14ac:dyDescent="0.2">
      <c r="A134" s="117"/>
      <c r="B134" s="55">
        <v>1</v>
      </c>
      <c r="C134" s="124" t="s">
        <v>157</v>
      </c>
      <c r="D134" s="57">
        <v>5000000</v>
      </c>
      <c r="E134" s="57"/>
      <c r="F134" s="57"/>
      <c r="G134" s="57"/>
      <c r="H134" s="119" t="s">
        <v>158</v>
      </c>
    </row>
    <row r="135" spans="1:9" s="81" customFormat="1" x14ac:dyDescent="0.2">
      <c r="A135" s="196" t="s">
        <v>159</v>
      </c>
      <c r="B135" s="197"/>
      <c r="C135" s="198"/>
      <c r="D135" s="125">
        <f>D136</f>
        <v>1000000</v>
      </c>
      <c r="E135" s="125"/>
      <c r="F135" s="125"/>
      <c r="G135" s="125"/>
      <c r="H135" s="115"/>
    </row>
    <row r="136" spans="1:9" s="15" customFormat="1" ht="23.25" x14ac:dyDescent="0.2">
      <c r="A136" s="12"/>
      <c r="B136" s="184" t="s">
        <v>160</v>
      </c>
      <c r="C136" s="184"/>
      <c r="D136" s="13">
        <f>SUM(D137)</f>
        <v>1000000</v>
      </c>
      <c r="E136" s="13"/>
      <c r="F136" s="13"/>
      <c r="G136" s="13"/>
      <c r="H136" s="123"/>
    </row>
    <row r="137" spans="1:9" s="120" customFormat="1" x14ac:dyDescent="0.2">
      <c r="A137" s="117"/>
      <c r="B137" s="55">
        <v>1</v>
      </c>
      <c r="C137" s="124" t="s">
        <v>161</v>
      </c>
      <c r="D137" s="57">
        <v>1000000</v>
      </c>
      <c r="E137" s="57"/>
      <c r="F137" s="57"/>
      <c r="G137" s="57"/>
      <c r="H137" s="119" t="s">
        <v>158</v>
      </c>
    </row>
    <row r="138" spans="1:9" s="130" customFormat="1" ht="23.25" x14ac:dyDescent="0.2">
      <c r="A138" s="126" t="s">
        <v>162</v>
      </c>
      <c r="B138" s="127"/>
      <c r="C138" s="127"/>
      <c r="D138" s="128">
        <f>D139+D141</f>
        <v>27200000</v>
      </c>
      <c r="E138" s="128"/>
      <c r="F138" s="128"/>
      <c r="G138" s="128"/>
      <c r="H138" s="129"/>
    </row>
    <row r="139" spans="1:9" s="136" customFormat="1" ht="23.25" x14ac:dyDescent="0.2">
      <c r="A139" s="131"/>
      <c r="B139" s="132" t="s">
        <v>163</v>
      </c>
      <c r="C139" s="133"/>
      <c r="D139" s="134">
        <f>SUM(D140)</f>
        <v>3000000</v>
      </c>
      <c r="E139" s="134"/>
      <c r="F139" s="134"/>
      <c r="G139" s="134"/>
      <c r="H139" s="135"/>
    </row>
    <row r="140" spans="1:9" s="59" customFormat="1" x14ac:dyDescent="0.2">
      <c r="A140" s="54"/>
      <c r="B140" s="55">
        <v>1</v>
      </c>
      <c r="C140" s="21" t="s">
        <v>164</v>
      </c>
      <c r="D140" s="75">
        <v>3000000</v>
      </c>
      <c r="E140" s="75"/>
      <c r="F140" s="75"/>
      <c r="G140" s="75"/>
      <c r="H140" s="88" t="s">
        <v>30</v>
      </c>
    </row>
    <row r="141" spans="1:9" s="136" customFormat="1" ht="23.25" x14ac:dyDescent="0.2">
      <c r="A141" s="137"/>
      <c r="B141" s="132" t="s">
        <v>165</v>
      </c>
      <c r="C141" s="132"/>
      <c r="D141" s="134">
        <f>SUM(D142:D165)</f>
        <v>24200000</v>
      </c>
      <c r="E141" s="134"/>
      <c r="F141" s="134"/>
      <c r="G141" s="134"/>
      <c r="H141" s="135"/>
    </row>
    <row r="142" spans="1:9" s="59" customFormat="1" x14ac:dyDescent="0.2">
      <c r="A142" s="109"/>
      <c r="B142" s="138">
        <v>1</v>
      </c>
      <c r="C142" s="139" t="s">
        <v>166</v>
      </c>
      <c r="D142" s="75">
        <v>3000000</v>
      </c>
      <c r="E142" s="75"/>
      <c r="F142" s="75"/>
      <c r="G142" s="75"/>
      <c r="H142" s="119" t="s">
        <v>158</v>
      </c>
    </row>
    <row r="143" spans="1:9" s="120" customFormat="1" x14ac:dyDescent="0.2">
      <c r="A143" s="117"/>
      <c r="B143" s="140">
        <v>2</v>
      </c>
      <c r="C143" s="118" t="s">
        <v>167</v>
      </c>
      <c r="D143" s="57">
        <v>1600000</v>
      </c>
      <c r="E143" s="57"/>
      <c r="F143" s="57"/>
      <c r="G143" s="57"/>
      <c r="H143" s="122" t="s">
        <v>154</v>
      </c>
    </row>
    <row r="144" spans="1:9" s="59" customFormat="1" x14ac:dyDescent="0.2">
      <c r="A144" s="109"/>
      <c r="B144" s="138">
        <v>3</v>
      </c>
      <c r="C144" s="141" t="s">
        <v>168</v>
      </c>
      <c r="D144" s="57">
        <v>1000000</v>
      </c>
      <c r="E144" s="57"/>
      <c r="F144" s="57"/>
      <c r="G144" s="57"/>
      <c r="H144" s="119" t="s">
        <v>158</v>
      </c>
    </row>
    <row r="145" spans="1:8" s="59" customFormat="1" x14ac:dyDescent="0.2">
      <c r="A145" s="142"/>
      <c r="B145" s="140">
        <v>4</v>
      </c>
      <c r="C145" s="143" t="s">
        <v>169</v>
      </c>
      <c r="D145" s="57">
        <v>1000000</v>
      </c>
      <c r="E145" s="57"/>
      <c r="F145" s="57"/>
      <c r="G145" s="57"/>
      <c r="H145" s="119" t="s">
        <v>158</v>
      </c>
    </row>
    <row r="146" spans="1:8" s="59" customFormat="1" x14ac:dyDescent="0.2">
      <c r="A146" s="109"/>
      <c r="B146" s="138">
        <v>5</v>
      </c>
      <c r="C146" s="141" t="s">
        <v>170</v>
      </c>
      <c r="D146" s="57">
        <v>1000000</v>
      </c>
      <c r="E146" s="57"/>
      <c r="F146" s="57"/>
      <c r="G146" s="57"/>
      <c r="H146" s="119" t="s">
        <v>158</v>
      </c>
    </row>
    <row r="147" spans="1:8" s="59" customFormat="1" x14ac:dyDescent="0.2">
      <c r="A147" s="142"/>
      <c r="B147" s="140">
        <v>6</v>
      </c>
      <c r="C147" s="143" t="s">
        <v>171</v>
      </c>
      <c r="D147" s="57">
        <v>1000000</v>
      </c>
      <c r="E147" s="57"/>
      <c r="F147" s="57"/>
      <c r="G147" s="57"/>
      <c r="H147" s="119" t="s">
        <v>158</v>
      </c>
    </row>
    <row r="148" spans="1:8" s="59" customFormat="1" x14ac:dyDescent="0.2">
      <c r="A148" s="109"/>
      <c r="B148" s="138">
        <v>7</v>
      </c>
      <c r="C148" s="141" t="s">
        <v>172</v>
      </c>
      <c r="D148" s="57">
        <v>1000000</v>
      </c>
      <c r="E148" s="57"/>
      <c r="F148" s="57"/>
      <c r="G148" s="57"/>
      <c r="H148" s="119" t="s">
        <v>158</v>
      </c>
    </row>
    <row r="149" spans="1:8" s="59" customFormat="1" x14ac:dyDescent="0.2">
      <c r="A149" s="142"/>
      <c r="B149" s="140">
        <v>8</v>
      </c>
      <c r="C149" s="143" t="s">
        <v>173</v>
      </c>
      <c r="D149" s="57">
        <v>1000000</v>
      </c>
      <c r="E149" s="57"/>
      <c r="F149" s="57"/>
      <c r="G149" s="57"/>
      <c r="H149" s="119" t="s">
        <v>158</v>
      </c>
    </row>
    <row r="150" spans="1:8" s="59" customFormat="1" x14ac:dyDescent="0.2">
      <c r="A150" s="109"/>
      <c r="B150" s="138">
        <v>9</v>
      </c>
      <c r="C150" s="141" t="s">
        <v>174</v>
      </c>
      <c r="D150" s="57">
        <v>1000000</v>
      </c>
      <c r="E150" s="57"/>
      <c r="F150" s="57"/>
      <c r="G150" s="57"/>
      <c r="H150" s="119" t="s">
        <v>158</v>
      </c>
    </row>
    <row r="151" spans="1:8" s="59" customFormat="1" x14ac:dyDescent="0.2">
      <c r="A151" s="54"/>
      <c r="B151" s="140">
        <v>10</v>
      </c>
      <c r="C151" s="144" t="s">
        <v>175</v>
      </c>
      <c r="D151" s="57">
        <v>1000000</v>
      </c>
      <c r="E151" s="57"/>
      <c r="F151" s="57"/>
      <c r="G151" s="57"/>
      <c r="H151" s="119" t="s">
        <v>158</v>
      </c>
    </row>
    <row r="152" spans="1:8" s="59" customFormat="1" x14ac:dyDescent="0.2">
      <c r="A152" s="109"/>
      <c r="B152" s="138">
        <v>11</v>
      </c>
      <c r="C152" s="141" t="s">
        <v>176</v>
      </c>
      <c r="D152" s="57">
        <v>500000</v>
      </c>
      <c r="E152" s="57"/>
      <c r="F152" s="57"/>
      <c r="G152" s="57"/>
      <c r="H152" s="119" t="s">
        <v>158</v>
      </c>
    </row>
    <row r="153" spans="1:8" s="59" customFormat="1" x14ac:dyDescent="0.2">
      <c r="A153" s="142"/>
      <c r="B153" s="140">
        <v>12</v>
      </c>
      <c r="C153" s="143" t="s">
        <v>177</v>
      </c>
      <c r="D153" s="57">
        <v>500000</v>
      </c>
      <c r="E153" s="57"/>
      <c r="F153" s="57"/>
      <c r="G153" s="57"/>
      <c r="H153" s="119" t="s">
        <v>158</v>
      </c>
    </row>
    <row r="154" spans="1:8" s="59" customFormat="1" x14ac:dyDescent="0.2">
      <c r="A154" s="109"/>
      <c r="B154" s="138">
        <v>13</v>
      </c>
      <c r="C154" s="141" t="s">
        <v>178</v>
      </c>
      <c r="D154" s="57">
        <v>1000000</v>
      </c>
      <c r="E154" s="57"/>
      <c r="F154" s="57"/>
      <c r="G154" s="57"/>
      <c r="H154" s="119" t="s">
        <v>158</v>
      </c>
    </row>
    <row r="155" spans="1:8" s="59" customFormat="1" x14ac:dyDescent="0.2">
      <c r="A155" s="142"/>
      <c r="B155" s="140">
        <v>14</v>
      </c>
      <c r="C155" s="143" t="s">
        <v>179</v>
      </c>
      <c r="D155" s="57">
        <v>1000000</v>
      </c>
      <c r="E155" s="57"/>
      <c r="F155" s="57"/>
      <c r="G155" s="57"/>
      <c r="H155" s="119" t="s">
        <v>158</v>
      </c>
    </row>
    <row r="156" spans="1:8" s="59" customFormat="1" x14ac:dyDescent="0.2">
      <c r="A156" s="109"/>
      <c r="B156" s="138">
        <v>15</v>
      </c>
      <c r="C156" s="141" t="s">
        <v>180</v>
      </c>
      <c r="D156" s="57">
        <v>500000</v>
      </c>
      <c r="E156" s="57"/>
      <c r="F156" s="57"/>
      <c r="G156" s="57"/>
      <c r="H156" s="119" t="s">
        <v>158</v>
      </c>
    </row>
    <row r="157" spans="1:8" s="59" customFormat="1" x14ac:dyDescent="0.2">
      <c r="A157" s="142"/>
      <c r="B157" s="140">
        <v>16</v>
      </c>
      <c r="C157" s="143" t="s">
        <v>181</v>
      </c>
      <c r="D157" s="57">
        <v>1000000</v>
      </c>
      <c r="E157" s="57"/>
      <c r="F157" s="57"/>
      <c r="G157" s="57"/>
      <c r="H157" s="119" t="s">
        <v>158</v>
      </c>
    </row>
    <row r="158" spans="1:8" s="59" customFormat="1" x14ac:dyDescent="0.2">
      <c r="A158" s="109"/>
      <c r="B158" s="138">
        <v>17</v>
      </c>
      <c r="C158" s="141" t="s">
        <v>182</v>
      </c>
      <c r="D158" s="57">
        <v>1000000</v>
      </c>
      <c r="E158" s="57"/>
      <c r="F158" s="57"/>
      <c r="G158" s="57"/>
      <c r="H158" s="119" t="s">
        <v>158</v>
      </c>
    </row>
    <row r="159" spans="1:8" s="59" customFormat="1" x14ac:dyDescent="0.2">
      <c r="A159" s="142"/>
      <c r="B159" s="140">
        <v>18</v>
      </c>
      <c r="C159" s="143" t="s">
        <v>183</v>
      </c>
      <c r="D159" s="57">
        <v>1000000</v>
      </c>
      <c r="E159" s="57"/>
      <c r="F159" s="57"/>
      <c r="G159" s="57"/>
      <c r="H159" s="119" t="s">
        <v>158</v>
      </c>
    </row>
    <row r="160" spans="1:8" s="59" customFormat="1" x14ac:dyDescent="0.2">
      <c r="A160" s="109"/>
      <c r="B160" s="138">
        <v>19</v>
      </c>
      <c r="C160" s="141" t="s">
        <v>184</v>
      </c>
      <c r="D160" s="57">
        <v>1000000</v>
      </c>
      <c r="E160" s="57"/>
      <c r="F160" s="57"/>
      <c r="G160" s="57"/>
      <c r="H160" s="119" t="s">
        <v>158</v>
      </c>
    </row>
    <row r="161" spans="1:8" s="59" customFormat="1" x14ac:dyDescent="0.2">
      <c r="A161" s="142"/>
      <c r="B161" s="140">
        <v>20</v>
      </c>
      <c r="C161" s="143" t="s">
        <v>185</v>
      </c>
      <c r="D161" s="57">
        <v>500000</v>
      </c>
      <c r="E161" s="57"/>
      <c r="F161" s="57"/>
      <c r="G161" s="57"/>
      <c r="H161" s="119" t="s">
        <v>158</v>
      </c>
    </row>
    <row r="162" spans="1:8" s="59" customFormat="1" x14ac:dyDescent="0.2">
      <c r="A162" s="109"/>
      <c r="B162" s="138">
        <v>21</v>
      </c>
      <c r="C162" s="141" t="s">
        <v>186</v>
      </c>
      <c r="D162" s="57">
        <v>500000</v>
      </c>
      <c r="E162" s="57"/>
      <c r="F162" s="57"/>
      <c r="G162" s="57"/>
      <c r="H162" s="119" t="s">
        <v>158</v>
      </c>
    </row>
    <row r="163" spans="1:8" s="59" customFormat="1" x14ac:dyDescent="0.5">
      <c r="A163" s="54"/>
      <c r="B163" s="140">
        <v>22</v>
      </c>
      <c r="C163" s="145" t="s">
        <v>187</v>
      </c>
      <c r="D163" s="57">
        <v>500000</v>
      </c>
      <c r="E163" s="57"/>
      <c r="F163" s="57"/>
      <c r="G163" s="57"/>
      <c r="H163" s="119" t="s">
        <v>158</v>
      </c>
    </row>
    <row r="164" spans="1:8" s="59" customFormat="1" ht="43.5" x14ac:dyDescent="0.5">
      <c r="A164" s="54"/>
      <c r="B164" s="138">
        <v>23</v>
      </c>
      <c r="C164" s="146" t="s">
        <v>188</v>
      </c>
      <c r="D164" s="57">
        <v>100000</v>
      </c>
      <c r="E164" s="57"/>
      <c r="F164" s="57"/>
      <c r="G164" s="57"/>
      <c r="H164" s="119" t="s">
        <v>158</v>
      </c>
    </row>
    <row r="165" spans="1:8" s="89" customFormat="1" x14ac:dyDescent="0.2">
      <c r="A165" s="109"/>
      <c r="B165" s="140">
        <v>24</v>
      </c>
      <c r="C165" s="111" t="s">
        <v>189</v>
      </c>
      <c r="D165" s="87">
        <v>2500000</v>
      </c>
      <c r="E165" s="87"/>
      <c r="F165" s="87"/>
      <c r="G165" s="87"/>
      <c r="H165" s="88" t="s">
        <v>190</v>
      </c>
    </row>
    <row r="166" spans="1:8" s="130" customFormat="1" ht="23.25" x14ac:dyDescent="0.2">
      <c r="A166" s="200" t="s">
        <v>132</v>
      </c>
      <c r="B166" s="201"/>
      <c r="C166" s="201"/>
      <c r="D166" s="147">
        <f>SUM(D167)</f>
        <v>13800000</v>
      </c>
      <c r="E166" s="147"/>
      <c r="F166" s="147"/>
      <c r="G166" s="147"/>
      <c r="H166" s="129"/>
    </row>
    <row r="167" spans="1:8" s="151" customFormat="1" ht="23.25" x14ac:dyDescent="0.2">
      <c r="A167" s="148"/>
      <c r="B167" s="199" t="s">
        <v>191</v>
      </c>
      <c r="C167" s="199"/>
      <c r="D167" s="149">
        <f>SUM(D168:D170)</f>
        <v>13800000</v>
      </c>
      <c r="E167" s="149"/>
      <c r="F167" s="149"/>
      <c r="G167" s="149"/>
      <c r="H167" s="150"/>
    </row>
    <row r="168" spans="1:8" s="59" customFormat="1" x14ac:dyDescent="0.2">
      <c r="A168" s="54"/>
      <c r="B168" s="55">
        <v>1</v>
      </c>
      <c r="C168" s="74" t="s">
        <v>192</v>
      </c>
      <c r="D168" s="75">
        <v>300000</v>
      </c>
      <c r="E168" s="75"/>
      <c r="F168" s="75"/>
      <c r="G168" s="75"/>
      <c r="H168" s="119" t="s">
        <v>193</v>
      </c>
    </row>
    <row r="169" spans="1:8" s="59" customFormat="1" x14ac:dyDescent="0.2">
      <c r="A169" s="54"/>
      <c r="B169" s="55">
        <v>2</v>
      </c>
      <c r="C169" s="74" t="s">
        <v>194</v>
      </c>
      <c r="D169" s="75">
        <v>12000000</v>
      </c>
      <c r="E169" s="75"/>
      <c r="F169" s="75"/>
      <c r="G169" s="75"/>
      <c r="H169" s="119" t="s">
        <v>158</v>
      </c>
    </row>
    <row r="170" spans="1:8" s="59" customFormat="1" x14ac:dyDescent="0.2">
      <c r="A170" s="54"/>
      <c r="B170" s="55">
        <v>3</v>
      </c>
      <c r="C170" s="74" t="s">
        <v>195</v>
      </c>
      <c r="D170" s="75">
        <v>1500000</v>
      </c>
      <c r="E170" s="75"/>
      <c r="F170" s="75"/>
      <c r="G170" s="75"/>
      <c r="H170" s="119" t="s">
        <v>94</v>
      </c>
    </row>
  </sheetData>
  <mergeCells count="36">
    <mergeCell ref="C1:H1"/>
    <mergeCell ref="A2:C2"/>
    <mergeCell ref="A3:C3"/>
    <mergeCell ref="A4:C4"/>
    <mergeCell ref="A5:C5"/>
    <mergeCell ref="B57:C57"/>
    <mergeCell ref="B6:C6"/>
    <mergeCell ref="B10:C10"/>
    <mergeCell ref="B13:C13"/>
    <mergeCell ref="A16:C16"/>
    <mergeCell ref="B17:C17"/>
    <mergeCell ref="A21:C21"/>
    <mergeCell ref="B22:C22"/>
    <mergeCell ref="A28:C28"/>
    <mergeCell ref="B29:C29"/>
    <mergeCell ref="B33:C33"/>
    <mergeCell ref="A56:C56"/>
    <mergeCell ref="A121:C121"/>
    <mergeCell ref="A78:C78"/>
    <mergeCell ref="A79:C79"/>
    <mergeCell ref="B80:C80"/>
    <mergeCell ref="A93:C93"/>
    <mergeCell ref="B94:C94"/>
    <mergeCell ref="B98:C98"/>
    <mergeCell ref="A100:C100"/>
    <mergeCell ref="B101:C101"/>
    <mergeCell ref="B111:C111"/>
    <mergeCell ref="A114:C114"/>
    <mergeCell ref="B115:C115"/>
    <mergeCell ref="B167:C167"/>
    <mergeCell ref="A122:C122"/>
    <mergeCell ref="B123:C123"/>
    <mergeCell ref="B133:C133"/>
    <mergeCell ref="A135:C135"/>
    <mergeCell ref="B136:C136"/>
    <mergeCell ref="A166:C16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  <rowBreaks count="2" manualBreakCount="2">
    <brk id="31" max="7" man="1"/>
    <brk id="9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87" zoomScaleNormal="106" zoomScaleSheetLayoutView="87" zoomScalePageLayoutView="85" workbookViewId="0">
      <selection activeCell="D10" sqref="D10:D21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D5+D8+D23</f>
        <v>43085000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</f>
        <v>1000000</v>
      </c>
      <c r="E5" s="154"/>
      <c r="F5" s="154"/>
      <c r="G5" s="154"/>
      <c r="H5" s="10"/>
    </row>
    <row r="6" spans="1:8" s="29" customFormat="1" ht="23.25" x14ac:dyDescent="0.2">
      <c r="A6" s="27"/>
      <c r="B6" s="184" t="s">
        <v>13</v>
      </c>
      <c r="C6" s="185"/>
      <c r="D6" s="13">
        <f>SUM(D7:D7)</f>
        <v>1000000</v>
      </c>
      <c r="E6" s="155"/>
      <c r="F6" s="155"/>
      <c r="G6" s="155"/>
      <c r="H6" s="28"/>
    </row>
    <row r="7" spans="1:8" x14ac:dyDescent="0.2">
      <c r="A7" s="4"/>
      <c r="B7" s="5">
        <v>2</v>
      </c>
      <c r="C7" s="34" t="s">
        <v>16</v>
      </c>
      <c r="D7" s="35">
        <v>1000000</v>
      </c>
      <c r="E7" s="35"/>
      <c r="F7" s="35"/>
      <c r="G7" s="35"/>
      <c r="H7" s="36" t="s">
        <v>17</v>
      </c>
    </row>
    <row r="8" spans="1:8" s="11" customFormat="1" x14ac:dyDescent="0.2">
      <c r="A8" s="181" t="s">
        <v>36</v>
      </c>
      <c r="B8" s="182"/>
      <c r="C8" s="183"/>
      <c r="D8" s="9">
        <f>D9</f>
        <v>40498000</v>
      </c>
      <c r="E8" s="154"/>
      <c r="F8" s="154"/>
      <c r="G8" s="154"/>
      <c r="H8" s="10"/>
    </row>
    <row r="9" spans="1:8" s="15" customFormat="1" ht="23.25" x14ac:dyDescent="0.2">
      <c r="A9" s="12"/>
      <c r="B9" s="184" t="s">
        <v>42</v>
      </c>
      <c r="C9" s="185"/>
      <c r="D9" s="38">
        <f>SUM(D10:D22)</f>
        <v>40498000</v>
      </c>
      <c r="E9" s="38"/>
      <c r="F9" s="38"/>
      <c r="G9" s="38"/>
      <c r="H9" s="62"/>
    </row>
    <row r="10" spans="1:8" x14ac:dyDescent="0.2">
      <c r="A10" s="16"/>
      <c r="B10" s="17">
        <v>1</v>
      </c>
      <c r="C10" s="21" t="s">
        <v>43</v>
      </c>
      <c r="D10" s="19">
        <v>13500000</v>
      </c>
      <c r="E10" s="19"/>
      <c r="F10" s="19"/>
      <c r="G10" s="19"/>
      <c r="H10" s="52" t="s">
        <v>17</v>
      </c>
    </row>
    <row r="11" spans="1:8" x14ac:dyDescent="0.2">
      <c r="A11" s="16"/>
      <c r="B11" s="17">
        <v>2</v>
      </c>
      <c r="C11" s="21" t="s">
        <v>44</v>
      </c>
      <c r="D11" s="19">
        <v>6000000</v>
      </c>
      <c r="E11" s="19"/>
      <c r="F11" s="19"/>
      <c r="G11" s="19"/>
      <c r="H11" s="52" t="s">
        <v>17</v>
      </c>
    </row>
    <row r="12" spans="1:8" x14ac:dyDescent="0.2">
      <c r="A12" s="16"/>
      <c r="B12" s="17">
        <v>3</v>
      </c>
      <c r="C12" s="63" t="s">
        <v>45</v>
      </c>
      <c r="D12" s="19">
        <v>5000000</v>
      </c>
      <c r="E12" s="19"/>
      <c r="F12" s="19"/>
      <c r="G12" s="19"/>
      <c r="H12" s="52" t="s">
        <v>17</v>
      </c>
    </row>
    <row r="13" spans="1:8" x14ac:dyDescent="0.2">
      <c r="A13" s="16"/>
      <c r="B13" s="17">
        <v>4</v>
      </c>
      <c r="C13" s="21" t="s">
        <v>46</v>
      </c>
      <c r="D13" s="19">
        <v>1000000</v>
      </c>
      <c r="E13" s="19"/>
      <c r="F13" s="19"/>
      <c r="G13" s="19"/>
      <c r="H13" s="52" t="s">
        <v>17</v>
      </c>
    </row>
    <row r="14" spans="1:8" x14ac:dyDescent="0.2">
      <c r="A14" s="16"/>
      <c r="B14" s="17">
        <v>5</v>
      </c>
      <c r="C14" s="21" t="s">
        <v>47</v>
      </c>
      <c r="D14" s="19">
        <v>500000</v>
      </c>
      <c r="E14" s="19"/>
      <c r="F14" s="19"/>
      <c r="G14" s="19"/>
      <c r="H14" s="52" t="s">
        <v>17</v>
      </c>
    </row>
    <row r="15" spans="1:8" x14ac:dyDescent="0.2">
      <c r="A15" s="16"/>
      <c r="B15" s="17">
        <v>6</v>
      </c>
      <c r="C15" s="21" t="s">
        <v>48</v>
      </c>
      <c r="D15" s="19">
        <v>4198000</v>
      </c>
      <c r="E15" s="19"/>
      <c r="F15" s="19"/>
      <c r="G15" s="19"/>
      <c r="H15" s="52" t="s">
        <v>17</v>
      </c>
    </row>
    <row r="16" spans="1:8" x14ac:dyDescent="0.2">
      <c r="A16" s="16"/>
      <c r="B16" s="17">
        <v>7</v>
      </c>
      <c r="C16" s="21" t="s">
        <v>49</v>
      </c>
      <c r="D16" s="19">
        <v>3000000</v>
      </c>
      <c r="E16" s="19"/>
      <c r="F16" s="19"/>
      <c r="G16" s="19"/>
      <c r="H16" s="52" t="s">
        <v>17</v>
      </c>
    </row>
    <row r="17" spans="1:8" x14ac:dyDescent="0.2">
      <c r="A17" s="16"/>
      <c r="B17" s="17">
        <v>8</v>
      </c>
      <c r="C17" s="21" t="s">
        <v>50</v>
      </c>
      <c r="D17" s="19">
        <v>4000000</v>
      </c>
      <c r="E17" s="19"/>
      <c r="F17" s="19"/>
      <c r="G17" s="19"/>
      <c r="H17" s="52" t="s">
        <v>17</v>
      </c>
    </row>
    <row r="18" spans="1:8" x14ac:dyDescent="0.2">
      <c r="A18" s="16"/>
      <c r="B18" s="17">
        <v>14</v>
      </c>
      <c r="C18" s="21" t="s">
        <v>57</v>
      </c>
      <c r="D18" s="19">
        <v>300000</v>
      </c>
      <c r="E18" s="19"/>
      <c r="F18" s="19"/>
      <c r="G18" s="19"/>
      <c r="H18" s="52" t="s">
        <v>17</v>
      </c>
    </row>
    <row r="19" spans="1:8" x14ac:dyDescent="0.2">
      <c r="A19" s="16"/>
      <c r="B19" s="17">
        <v>15</v>
      </c>
      <c r="C19" s="18" t="s">
        <v>58</v>
      </c>
      <c r="D19" s="19">
        <v>500000</v>
      </c>
      <c r="E19" s="19"/>
      <c r="F19" s="19"/>
      <c r="G19" s="19"/>
      <c r="H19" s="52" t="s">
        <v>17</v>
      </c>
    </row>
    <row r="20" spans="1:8" x14ac:dyDescent="0.2">
      <c r="A20" s="16"/>
      <c r="B20" s="17">
        <v>16</v>
      </c>
      <c r="C20" s="21" t="s">
        <v>59</v>
      </c>
      <c r="D20" s="19">
        <v>1500000</v>
      </c>
      <c r="E20" s="19"/>
      <c r="F20" s="19"/>
      <c r="G20" s="19"/>
      <c r="H20" s="52" t="s">
        <v>17</v>
      </c>
    </row>
    <row r="21" spans="1:8" x14ac:dyDescent="0.2">
      <c r="A21" s="16"/>
      <c r="B21" s="17">
        <v>17</v>
      </c>
      <c r="C21" s="21" t="s">
        <v>60</v>
      </c>
      <c r="D21" s="19">
        <v>500000</v>
      </c>
      <c r="E21" s="19"/>
      <c r="F21" s="19"/>
      <c r="G21" s="19"/>
      <c r="H21" s="52" t="s">
        <v>17</v>
      </c>
    </row>
    <row r="22" spans="1:8" x14ac:dyDescent="0.2">
      <c r="A22" s="16"/>
      <c r="B22" s="17">
        <v>18</v>
      </c>
      <c r="C22" s="21" t="s">
        <v>61</v>
      </c>
      <c r="D22" s="19">
        <v>500000</v>
      </c>
      <c r="E22" s="19"/>
      <c r="F22" s="19"/>
      <c r="G22" s="19"/>
      <c r="H22" s="52" t="s">
        <v>17</v>
      </c>
    </row>
    <row r="23" spans="1:8" s="11" customFormat="1" x14ac:dyDescent="0.2">
      <c r="A23" s="181" t="s">
        <v>67</v>
      </c>
      <c r="B23" s="182"/>
      <c r="C23" s="183"/>
      <c r="D23" s="9">
        <f>SUM(D24)</f>
        <v>1587000</v>
      </c>
      <c r="E23" s="154"/>
      <c r="F23" s="154"/>
      <c r="G23" s="154"/>
      <c r="H23" s="10"/>
    </row>
    <row r="24" spans="1:8" s="15" customFormat="1" ht="23.25" x14ac:dyDescent="0.2">
      <c r="A24" s="12"/>
      <c r="B24" s="184" t="s">
        <v>68</v>
      </c>
      <c r="C24" s="184"/>
      <c r="D24" s="38">
        <f>SUM(D25:D27)</f>
        <v>1587000</v>
      </c>
      <c r="E24" s="38"/>
      <c r="F24" s="38"/>
      <c r="G24" s="38"/>
      <c r="H24" s="14"/>
    </row>
    <row r="25" spans="1:8" x14ac:dyDescent="0.2">
      <c r="A25" s="16"/>
      <c r="B25" s="17">
        <v>3</v>
      </c>
      <c r="C25" s="21" t="s">
        <v>71</v>
      </c>
      <c r="D25" s="19">
        <v>800000</v>
      </c>
      <c r="E25" s="19"/>
      <c r="F25" s="19"/>
      <c r="G25" s="19"/>
      <c r="H25" s="52" t="s">
        <v>17</v>
      </c>
    </row>
    <row r="26" spans="1:8" x14ac:dyDescent="0.2">
      <c r="A26" s="16"/>
      <c r="B26" s="17">
        <v>4</v>
      </c>
      <c r="C26" s="21" t="s">
        <v>72</v>
      </c>
      <c r="D26" s="19">
        <v>487000</v>
      </c>
      <c r="E26" s="19"/>
      <c r="F26" s="19"/>
      <c r="G26" s="19"/>
      <c r="H26" s="52" t="s">
        <v>17</v>
      </c>
    </row>
    <row r="27" spans="1:8" x14ac:dyDescent="0.2">
      <c r="A27" s="16"/>
      <c r="B27" s="17">
        <v>5</v>
      </c>
      <c r="C27" s="18" t="s">
        <v>73</v>
      </c>
      <c r="D27" s="19">
        <v>300000</v>
      </c>
      <c r="E27" s="19"/>
      <c r="F27" s="19"/>
      <c r="G27" s="19"/>
      <c r="H27" s="52" t="s">
        <v>17</v>
      </c>
    </row>
  </sheetData>
  <autoFilter ref="H1:H27"/>
  <mergeCells count="10">
    <mergeCell ref="C1:H1"/>
    <mergeCell ref="C2:H2"/>
    <mergeCell ref="A3:C3"/>
    <mergeCell ref="A4:C4"/>
    <mergeCell ref="A5:C5"/>
    <mergeCell ref="A8:C8"/>
    <mergeCell ref="B9:C9"/>
    <mergeCell ref="A23:C23"/>
    <mergeCell ref="B24:C24"/>
    <mergeCell ref="B6:C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87" zoomScaleNormal="106" zoomScaleSheetLayoutView="87" zoomScalePageLayoutView="85" workbookViewId="0">
      <selection activeCell="D5" sqref="D5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ht="21.75" customHeight="1" x14ac:dyDescent="0.2">
      <c r="A4" s="186" t="s">
        <v>90</v>
      </c>
      <c r="B4" s="187"/>
      <c r="C4" s="188"/>
      <c r="D4" s="76">
        <f>D5</f>
        <v>3419200</v>
      </c>
      <c r="E4" s="76"/>
      <c r="F4" s="76"/>
      <c r="G4" s="76"/>
      <c r="H4" s="77"/>
    </row>
    <row r="5" spans="1:8" s="93" customFormat="1" x14ac:dyDescent="0.2">
      <c r="A5" s="189" t="s">
        <v>132</v>
      </c>
      <c r="B5" s="190"/>
      <c r="C5" s="190"/>
      <c r="D5" s="91">
        <f>D6</f>
        <v>3419200</v>
      </c>
      <c r="E5" s="91"/>
      <c r="F5" s="91"/>
      <c r="G5" s="91"/>
      <c r="H5" s="92"/>
    </row>
    <row r="6" spans="1:8" s="108" customFormat="1" ht="23.25" x14ac:dyDescent="0.2">
      <c r="A6" s="105"/>
      <c r="B6" s="191" t="s">
        <v>133</v>
      </c>
      <c r="C6" s="191"/>
      <c r="D6" s="106">
        <f>SUM(D7:D8)</f>
        <v>3419200</v>
      </c>
      <c r="E6" s="106"/>
      <c r="F6" s="106"/>
      <c r="G6" s="106"/>
      <c r="H6" s="107"/>
    </row>
    <row r="7" spans="1:8" s="89" customFormat="1" x14ac:dyDescent="0.2">
      <c r="A7" s="54"/>
      <c r="B7" s="55">
        <v>1</v>
      </c>
      <c r="C7" s="103" t="s">
        <v>134</v>
      </c>
      <c r="D7" s="87">
        <v>1649000</v>
      </c>
      <c r="E7" s="87"/>
      <c r="F7" s="87"/>
      <c r="G7" s="87"/>
      <c r="H7" s="90" t="s">
        <v>135</v>
      </c>
    </row>
    <row r="8" spans="1:8" s="89" customFormat="1" x14ac:dyDescent="0.2">
      <c r="A8" s="54"/>
      <c r="B8" s="55">
        <v>2</v>
      </c>
      <c r="C8" s="86" t="s">
        <v>136</v>
      </c>
      <c r="D8" s="87">
        <v>1770200</v>
      </c>
      <c r="E8" s="87"/>
      <c r="F8" s="87"/>
      <c r="G8" s="87"/>
      <c r="H8" s="90" t="s">
        <v>135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7" zoomScaleNormal="106" zoomScaleSheetLayoutView="87" zoomScalePageLayoutView="85" workbookViewId="0">
      <selection activeCell="C24" sqref="C24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D5+D8</f>
        <v>1714050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D6+D13+D15</f>
        <v>714050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7</v>
      </c>
      <c r="C6" s="185"/>
      <c r="D6" s="13">
        <f>SUM(D7:D7)</f>
        <v>714050</v>
      </c>
      <c r="E6" s="13"/>
      <c r="F6" s="13"/>
      <c r="G6" s="13"/>
      <c r="H6" s="14"/>
    </row>
    <row r="7" spans="1:8" x14ac:dyDescent="0.2">
      <c r="A7" s="16"/>
      <c r="B7" s="17">
        <v>1</v>
      </c>
      <c r="C7" s="18" t="s">
        <v>8</v>
      </c>
      <c r="D7" s="19">
        <v>714050</v>
      </c>
      <c r="E7" s="35"/>
      <c r="F7" s="35"/>
      <c r="G7" s="35"/>
      <c r="H7" s="20" t="s">
        <v>9</v>
      </c>
    </row>
    <row r="8" spans="1:8" s="11" customFormat="1" x14ac:dyDescent="0.2">
      <c r="A8" s="181" t="s">
        <v>22</v>
      </c>
      <c r="B8" s="182"/>
      <c r="C8" s="183"/>
      <c r="D8" s="9">
        <f>D9</f>
        <v>1000000</v>
      </c>
      <c r="E8" s="154"/>
      <c r="F8" s="154"/>
      <c r="G8" s="154"/>
      <c r="H8" s="10"/>
    </row>
    <row r="9" spans="1:8" s="15" customFormat="1" ht="23.25" x14ac:dyDescent="0.2">
      <c r="A9" s="12"/>
      <c r="B9" s="184" t="s">
        <v>23</v>
      </c>
      <c r="C9" s="184"/>
      <c r="D9" s="38">
        <f>D10</f>
        <v>1000000</v>
      </c>
      <c r="E9" s="38"/>
      <c r="F9" s="38"/>
      <c r="G9" s="38"/>
      <c r="H9" s="14"/>
    </row>
    <row r="10" spans="1:8" ht="43.5" x14ac:dyDescent="0.2">
      <c r="A10" s="16"/>
      <c r="B10" s="39">
        <v>1</v>
      </c>
      <c r="C10" s="18" t="s">
        <v>24</v>
      </c>
      <c r="D10" s="19">
        <v>1000000</v>
      </c>
      <c r="E10" s="19"/>
      <c r="F10" s="19"/>
      <c r="G10" s="19"/>
      <c r="H10" s="23" t="s">
        <v>9</v>
      </c>
    </row>
    <row r="11" spans="1:8" s="45" customFormat="1" ht="18.75" x14ac:dyDescent="0.2">
      <c r="A11" s="40"/>
      <c r="B11" s="41"/>
      <c r="C11" s="42" t="s">
        <v>25</v>
      </c>
      <c r="D11" s="43">
        <v>500000</v>
      </c>
      <c r="E11" s="43"/>
      <c r="F11" s="43"/>
      <c r="G11" s="43"/>
      <c r="H11" s="44" t="s">
        <v>9</v>
      </c>
    </row>
    <row r="12" spans="1:8" s="45" customFormat="1" ht="37.5" x14ac:dyDescent="0.2">
      <c r="A12" s="40"/>
      <c r="B12" s="41"/>
      <c r="C12" s="42" t="s">
        <v>26</v>
      </c>
      <c r="D12" s="43">
        <v>500000</v>
      </c>
      <c r="E12" s="43"/>
      <c r="F12" s="43"/>
      <c r="G12" s="43"/>
      <c r="H12" s="44" t="s">
        <v>9</v>
      </c>
    </row>
  </sheetData>
  <mergeCells count="8">
    <mergeCell ref="A8:C8"/>
    <mergeCell ref="B9:C9"/>
    <mergeCell ref="C1:H1"/>
    <mergeCell ref="C2:H2"/>
    <mergeCell ref="A3:C3"/>
    <mergeCell ref="A4:C4"/>
    <mergeCell ref="A5:C5"/>
    <mergeCell ref="B6:C6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7" zoomScaleNormal="106" zoomScaleSheetLayoutView="87" zoomScalePageLayoutView="85" workbookViewId="0">
      <selection activeCell="C10" sqref="C10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ht="21.75" customHeight="1" x14ac:dyDescent="0.2">
      <c r="A4" s="186" t="s">
        <v>90</v>
      </c>
      <c r="B4" s="187"/>
      <c r="C4" s="188"/>
      <c r="D4" s="76">
        <f>D5</f>
        <v>485200</v>
      </c>
      <c r="E4" s="76"/>
      <c r="F4" s="76"/>
      <c r="G4" s="76"/>
      <c r="H4" s="77"/>
    </row>
    <row r="5" spans="1:8" s="93" customFormat="1" x14ac:dyDescent="0.2">
      <c r="A5" s="189" t="s">
        <v>116</v>
      </c>
      <c r="B5" s="190"/>
      <c r="C5" s="190"/>
      <c r="D5" s="91">
        <f>D6</f>
        <v>485200</v>
      </c>
      <c r="E5" s="91"/>
      <c r="F5" s="91"/>
      <c r="G5" s="91"/>
      <c r="H5" s="92"/>
    </row>
    <row r="6" spans="1:8" s="85" customFormat="1" ht="23.25" x14ac:dyDescent="0.2">
      <c r="A6" s="82"/>
      <c r="B6" s="192" t="s">
        <v>117</v>
      </c>
      <c r="C6" s="192"/>
      <c r="D6" s="83">
        <f>SUM(D7:D7)</f>
        <v>485200</v>
      </c>
      <c r="E6" s="83"/>
      <c r="F6" s="83"/>
      <c r="G6" s="83"/>
      <c r="H6" s="94"/>
    </row>
    <row r="7" spans="1:8" s="89" customFormat="1" x14ac:dyDescent="0.2">
      <c r="A7" s="70"/>
      <c r="B7" s="17">
        <v>1</v>
      </c>
      <c r="C7" s="104" t="s">
        <v>126</v>
      </c>
      <c r="D7" s="102">
        <v>485200</v>
      </c>
      <c r="E7" s="102"/>
      <c r="F7" s="102"/>
      <c r="G7" s="102"/>
      <c r="H7" s="90" t="s">
        <v>127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7" zoomScaleNormal="106" zoomScaleSheetLayoutView="87" zoomScalePageLayoutView="85" workbookViewId="0">
      <selection activeCell="D7" sqref="D7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D5+D13+D18+D20+D41</f>
        <v>150000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D6+D10+D12</f>
        <v>150000</v>
      </c>
      <c r="E5" s="154"/>
      <c r="F5" s="154"/>
      <c r="G5" s="154"/>
      <c r="H5" s="10"/>
    </row>
    <row r="6" spans="1:8" s="15" customFormat="1" ht="23.25" x14ac:dyDescent="0.2">
      <c r="A6" s="12"/>
      <c r="B6" s="184" t="s">
        <v>7</v>
      </c>
      <c r="C6" s="185"/>
      <c r="D6" s="13">
        <f>D7</f>
        <v>150000</v>
      </c>
      <c r="E6" s="13"/>
      <c r="F6" s="13"/>
      <c r="G6" s="13"/>
      <c r="H6" s="14"/>
    </row>
    <row r="7" spans="1:8" x14ac:dyDescent="0.2">
      <c r="A7" s="16"/>
      <c r="B7" s="17">
        <v>2</v>
      </c>
      <c r="C7" s="21" t="s">
        <v>10</v>
      </c>
      <c r="D7" s="22">
        <v>150000</v>
      </c>
      <c r="E7" s="22"/>
      <c r="F7" s="22"/>
      <c r="G7" s="22"/>
      <c r="H7" s="23" t="s">
        <v>11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7" zoomScaleNormal="106" zoomScaleSheetLayoutView="87" zoomScalePageLayoutView="85" workbookViewId="0">
      <selection activeCell="E13" sqref="E13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78" customFormat="1" x14ac:dyDescent="0.2">
      <c r="A4" s="193" t="s">
        <v>141</v>
      </c>
      <c r="B4" s="194"/>
      <c r="C4" s="195"/>
      <c r="D4" s="112">
        <f>D5+D8</f>
        <v>2600000</v>
      </c>
      <c r="E4" s="112"/>
      <c r="F4" s="112"/>
      <c r="G4" s="112"/>
      <c r="H4" s="113"/>
    </row>
    <row r="5" spans="1:8" s="81" customFormat="1" x14ac:dyDescent="0.2">
      <c r="A5" s="196" t="s">
        <v>142</v>
      </c>
      <c r="B5" s="197"/>
      <c r="C5" s="198"/>
      <c r="D5" s="114">
        <f>SUM(D6,D11)</f>
        <v>1000000</v>
      </c>
      <c r="E5" s="114"/>
      <c r="F5" s="114"/>
      <c r="G5" s="114"/>
      <c r="H5" s="115"/>
    </row>
    <row r="6" spans="1:8" s="29" customFormat="1" ht="23.25" x14ac:dyDescent="0.2">
      <c r="A6" s="27"/>
      <c r="B6" s="184" t="s">
        <v>143</v>
      </c>
      <c r="C6" s="184"/>
      <c r="D6" s="13">
        <f>SUM(D7:D7)</f>
        <v>1000000</v>
      </c>
      <c r="E6" s="13"/>
      <c r="F6" s="13"/>
      <c r="G6" s="13"/>
      <c r="H6" s="116"/>
    </row>
    <row r="7" spans="1:8" s="120" customFormat="1" x14ac:dyDescent="0.2">
      <c r="A7" s="117"/>
      <c r="B7" s="55">
        <v>8</v>
      </c>
      <c r="C7" s="118" t="s">
        <v>153</v>
      </c>
      <c r="D7" s="57">
        <v>1000000</v>
      </c>
      <c r="E7" s="57"/>
      <c r="F7" s="57"/>
      <c r="G7" s="57"/>
      <c r="H7" s="122" t="s">
        <v>154</v>
      </c>
    </row>
    <row r="8" spans="1:8" s="130" customFormat="1" ht="23.25" x14ac:dyDescent="0.2">
      <c r="A8" s="126" t="s">
        <v>162</v>
      </c>
      <c r="B8" s="127"/>
      <c r="C8" s="127"/>
      <c r="D8" s="128">
        <f>D9</f>
        <v>1600000</v>
      </c>
      <c r="E8" s="128"/>
      <c r="F8" s="128"/>
      <c r="G8" s="128"/>
      <c r="H8" s="129"/>
    </row>
    <row r="9" spans="1:8" s="136" customFormat="1" ht="23.25" x14ac:dyDescent="0.2">
      <c r="A9" s="137"/>
      <c r="B9" s="132" t="s">
        <v>165</v>
      </c>
      <c r="C9" s="132"/>
      <c r="D9" s="134">
        <f>SUM(D10:D10)</f>
        <v>1600000</v>
      </c>
      <c r="E9" s="134"/>
      <c r="F9" s="134"/>
      <c r="G9" s="134"/>
      <c r="H9" s="135"/>
    </row>
    <row r="10" spans="1:8" s="120" customFormat="1" x14ac:dyDescent="0.2">
      <c r="A10" s="117"/>
      <c r="B10" s="140">
        <v>2</v>
      </c>
      <c r="C10" s="118" t="s">
        <v>167</v>
      </c>
      <c r="D10" s="57">
        <v>1600000</v>
      </c>
      <c r="E10" s="57"/>
      <c r="F10" s="57"/>
      <c r="G10" s="57"/>
      <c r="H10" s="122" t="s">
        <v>154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7" zoomScaleNormal="106" zoomScaleSheetLayoutView="87" zoomScalePageLayoutView="85" workbookViewId="0">
      <selection activeCell="D6" sqref="D6"/>
    </sheetView>
  </sheetViews>
  <sheetFormatPr defaultRowHeight="21.75" x14ac:dyDescent="0.2"/>
  <cols>
    <col min="1" max="1" width="3" style="3" customWidth="1"/>
    <col min="2" max="2" width="3.75" style="71" customWidth="1"/>
    <col min="3" max="3" width="58.625" style="3" customWidth="1"/>
    <col min="4" max="4" width="13.75" style="152" bestFit="1" customWidth="1"/>
    <col min="5" max="6" width="13.75" style="152" customWidth="1"/>
    <col min="7" max="7" width="42.375" style="152" customWidth="1"/>
    <col min="8" max="8" width="24.125" style="71" customWidth="1"/>
    <col min="9" max="16384" width="9" style="3"/>
  </cols>
  <sheetData>
    <row r="1" spans="1:8" x14ac:dyDescent="0.2">
      <c r="A1" s="1"/>
      <c r="B1" s="2"/>
      <c r="C1" s="171" t="s">
        <v>0</v>
      </c>
      <c r="D1" s="171"/>
      <c r="E1" s="171"/>
      <c r="F1" s="171"/>
      <c r="G1" s="171"/>
      <c r="H1" s="172"/>
    </row>
    <row r="2" spans="1:8" x14ac:dyDescent="0.2">
      <c r="A2" s="4"/>
      <c r="B2" s="5"/>
      <c r="C2" s="173" t="s">
        <v>1</v>
      </c>
      <c r="D2" s="173"/>
      <c r="E2" s="173"/>
      <c r="F2" s="173"/>
      <c r="G2" s="173"/>
      <c r="H2" s="174"/>
    </row>
    <row r="3" spans="1:8" s="161" customFormat="1" ht="43.5" x14ac:dyDescent="0.2">
      <c r="A3" s="175" t="s">
        <v>2</v>
      </c>
      <c r="B3" s="176"/>
      <c r="C3" s="177"/>
      <c r="D3" s="159" t="s">
        <v>201</v>
      </c>
      <c r="E3" s="159" t="s">
        <v>197</v>
      </c>
      <c r="F3" s="159" t="s">
        <v>198</v>
      </c>
      <c r="G3" s="159" t="s">
        <v>199</v>
      </c>
      <c r="H3" s="160" t="s">
        <v>3</v>
      </c>
    </row>
    <row r="4" spans="1:8" s="8" customFormat="1" x14ac:dyDescent="0.2">
      <c r="A4" s="178" t="s">
        <v>5</v>
      </c>
      <c r="B4" s="179"/>
      <c r="C4" s="180"/>
      <c r="D4" s="6">
        <f>D5+D15+D20+D22+D43</f>
        <v>67800</v>
      </c>
      <c r="E4" s="153"/>
      <c r="F4" s="153"/>
      <c r="G4" s="153"/>
      <c r="H4" s="7"/>
    </row>
    <row r="5" spans="1:8" s="11" customFormat="1" x14ac:dyDescent="0.2">
      <c r="A5" s="181" t="s">
        <v>6</v>
      </c>
      <c r="B5" s="182"/>
      <c r="C5" s="183"/>
      <c r="D5" s="9">
        <f>D6</f>
        <v>67800</v>
      </c>
      <c r="E5" s="154"/>
      <c r="F5" s="154"/>
      <c r="G5" s="154"/>
      <c r="H5" s="10"/>
    </row>
    <row r="6" spans="1:8" s="29" customFormat="1" ht="23.25" x14ac:dyDescent="0.2">
      <c r="A6" s="27"/>
      <c r="B6" s="184" t="s">
        <v>13</v>
      </c>
      <c r="C6" s="185"/>
      <c r="D6" s="13">
        <f>SUM(D7:D8)</f>
        <v>67800</v>
      </c>
      <c r="E6" s="155"/>
      <c r="F6" s="155"/>
      <c r="G6" s="155"/>
      <c r="H6" s="28"/>
    </row>
    <row r="7" spans="1:8" s="26" customFormat="1" x14ac:dyDescent="0.2">
      <c r="A7" s="30"/>
      <c r="B7" s="31">
        <v>1</v>
      </c>
      <c r="C7" s="32" t="s">
        <v>14</v>
      </c>
      <c r="D7" s="19">
        <v>67800</v>
      </c>
      <c r="E7" s="22"/>
      <c r="F7" s="22"/>
      <c r="G7" s="22"/>
      <c r="H7" s="33" t="s">
        <v>15</v>
      </c>
    </row>
  </sheetData>
  <mergeCells count="6">
    <mergeCell ref="B6:C6"/>
    <mergeCell ref="C1:H1"/>
    <mergeCell ref="C2:H2"/>
    <mergeCell ref="A3:C3"/>
    <mergeCell ref="A4:C4"/>
    <mergeCell ref="A5:C5"/>
  </mergeCells>
  <pageMargins left="0.23622047244094491" right="0.19685039370078741" top="0.59055118110236227" bottom="0.39370078740157483" header="0.31496062992125984" footer="9.375E-2"/>
  <pageSetup paperSize="9" scale="76" orientation="landscape" r:id="rId1"/>
  <headerFooter>
    <oddFooter>&amp;C&amp;"TH SarabunPSK,ธรรมดา"&amp;12หน้าที่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51</vt:i4>
      </vt:variant>
    </vt:vector>
  </HeadingPairs>
  <TitlesOfParts>
    <vt:vector size="77" baseType="lpstr">
      <vt:lpstr>งบรวม</vt:lpstr>
      <vt:lpstr>โพธิ์ทอง</vt:lpstr>
      <vt:lpstr>ป่าโมก</vt:lpstr>
      <vt:lpstr>อุตสาหกรรม</vt:lpstr>
      <vt:lpstr>สสจ.อท.</vt:lpstr>
      <vt:lpstr>สหกรณ์</vt:lpstr>
      <vt:lpstr>สวัสดิการ</vt:lpstr>
      <vt:lpstr>วัฒนธรรม</vt:lpstr>
      <vt:lpstr>ยุติธรรม</vt:lpstr>
      <vt:lpstr>พาณิชย์</vt:lpstr>
      <vt:lpstr>พช</vt:lpstr>
      <vt:lpstr>พลังงาน</vt:lpstr>
      <vt:lpstr>ปศุสัตว์</vt:lpstr>
      <vt:lpstr>ประมง</vt:lpstr>
      <vt:lpstr>ประชาสัมพันธ์</vt:lpstr>
      <vt:lpstr>ปภ</vt:lpstr>
      <vt:lpstr>ท่องเที่ยว</vt:lpstr>
      <vt:lpstr>โยธา</vt:lpstr>
      <vt:lpstr>แรงงาน</vt:lpstr>
      <vt:lpstr>เกษตร</vt:lpstr>
      <vt:lpstr>กษ</vt:lpstr>
      <vt:lpstr>พมจ.</vt:lpstr>
      <vt:lpstr>ชลประทาน</vt:lpstr>
      <vt:lpstr>เมือง</vt:lpstr>
      <vt:lpstr>แขวงทางหลวง</vt:lpstr>
      <vt:lpstr>รวม 3 ประเด็น</vt:lpstr>
      <vt:lpstr>กษ!Print_Area</vt:lpstr>
      <vt:lpstr>เกษตร!Print_Area</vt:lpstr>
      <vt:lpstr>แขวงทางหลวง!Print_Area</vt:lpstr>
      <vt:lpstr>งบรวม!Print_Area</vt:lpstr>
      <vt:lpstr>ชลประทาน!Print_Area</vt:lpstr>
      <vt:lpstr>ท่องเที่ยว!Print_Area</vt:lpstr>
      <vt:lpstr>ปภ!Print_Area</vt:lpstr>
      <vt:lpstr>ประชาสัมพันธ์!Print_Area</vt:lpstr>
      <vt:lpstr>ประมง!Print_Area</vt:lpstr>
      <vt:lpstr>ปศุสัตว์!Print_Area</vt:lpstr>
      <vt:lpstr>ป่าโมก!Print_Area</vt:lpstr>
      <vt:lpstr>พช!Print_Area</vt:lpstr>
      <vt:lpstr>พมจ.!Print_Area</vt:lpstr>
      <vt:lpstr>พลังงาน!Print_Area</vt:lpstr>
      <vt:lpstr>พาณิชย์!Print_Area</vt:lpstr>
      <vt:lpstr>โพธิ์ทอง!Print_Area</vt:lpstr>
      <vt:lpstr>เมือง!Print_Area</vt:lpstr>
      <vt:lpstr>ยุติธรรม!Print_Area</vt:lpstr>
      <vt:lpstr>โยธา!Print_Area</vt:lpstr>
      <vt:lpstr>'รวม 3 ประเด็น'!Print_Area</vt:lpstr>
      <vt:lpstr>แรงงาน!Print_Area</vt:lpstr>
      <vt:lpstr>วัฒนธรรม!Print_Area</vt:lpstr>
      <vt:lpstr>สวัสดิการ!Print_Area</vt:lpstr>
      <vt:lpstr>สสจ.อท.!Print_Area</vt:lpstr>
      <vt:lpstr>สหกรณ์!Print_Area</vt:lpstr>
      <vt:lpstr>อุตสาหกรรม!Print_Area</vt:lpstr>
      <vt:lpstr>กษ!Print_Titles</vt:lpstr>
      <vt:lpstr>เกษตร!Print_Titles</vt:lpstr>
      <vt:lpstr>แขวงทางหลวง!Print_Titles</vt:lpstr>
      <vt:lpstr>ชลประทาน!Print_Titles</vt:lpstr>
      <vt:lpstr>ท่องเที่ยว!Print_Titles</vt:lpstr>
      <vt:lpstr>ปภ!Print_Titles</vt:lpstr>
      <vt:lpstr>ประชาสัมพันธ์!Print_Titles</vt:lpstr>
      <vt:lpstr>ประมง!Print_Titles</vt:lpstr>
      <vt:lpstr>ปศุสัตว์!Print_Titles</vt:lpstr>
      <vt:lpstr>ป่าโมก!Print_Titles</vt:lpstr>
      <vt:lpstr>พช!Print_Titles</vt:lpstr>
      <vt:lpstr>พมจ.!Print_Titles</vt:lpstr>
      <vt:lpstr>พลังงาน!Print_Titles</vt:lpstr>
      <vt:lpstr>พาณิชย์!Print_Titles</vt:lpstr>
      <vt:lpstr>โพธิ์ทอง!Print_Titles</vt:lpstr>
      <vt:lpstr>เมือง!Print_Titles</vt:lpstr>
      <vt:lpstr>ยุติธรรม!Print_Titles</vt:lpstr>
      <vt:lpstr>โยธา!Print_Titles</vt:lpstr>
      <vt:lpstr>'รวม 3 ประเด็น'!Print_Titles</vt:lpstr>
      <vt:lpstr>แรงงาน!Print_Titles</vt:lpstr>
      <vt:lpstr>วัฒนธรรม!Print_Titles</vt:lpstr>
      <vt:lpstr>สวัสดิการ!Print_Titles</vt:lpstr>
      <vt:lpstr>สสจ.อท.!Print_Titles</vt:lpstr>
      <vt:lpstr>สหกรณ์!Print_Titles</vt:lpstr>
      <vt:lpstr>อุตสาหกรรม!Print_Titles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jaME</cp:lastModifiedBy>
  <cp:lastPrinted>2020-09-11T11:31:47Z</cp:lastPrinted>
  <dcterms:created xsi:type="dcterms:W3CDTF">2020-09-11T09:42:19Z</dcterms:created>
  <dcterms:modified xsi:type="dcterms:W3CDTF">2020-09-11T11:32:12Z</dcterms:modified>
</cp:coreProperties>
</file>