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285" windowWidth="11820" windowHeight="7785" tabRatio="595" firstSheet="1" activeTab="1"/>
  </bookViews>
  <sheets>
    <sheet name="ฟอร์มปี 2559" sheetId="39" state="hidden" r:id="rId1"/>
    <sheet name="กลางบน 2 (อ่างทอง)" sheetId="49" r:id="rId2"/>
  </sheets>
  <definedNames>
    <definedName name="_xlnm._FilterDatabase" localSheetId="1" hidden="1">'กลางบน 2 (อ่างทอง)'!$A$4:$F$45</definedName>
    <definedName name="_xlnm.Print_Area" localSheetId="1">'กลางบน 2 (อ่างทอง)'!$A$1:$G$45</definedName>
    <definedName name="_xlnm.Print_Titles" localSheetId="1">'กลางบน 2 (อ่างทอง)'!$4:$4</definedName>
  </definedNames>
  <calcPr calcId="144525"/>
</workbook>
</file>

<file path=xl/calcChain.xml><?xml version="1.0" encoding="utf-8"?>
<calcChain xmlns="http://schemas.openxmlformats.org/spreadsheetml/2006/main">
  <c r="E7" i="49" l="1"/>
  <c r="E34" i="49"/>
  <c r="F34" i="49"/>
  <c r="E20" i="49"/>
  <c r="F20" i="49"/>
  <c r="D20" i="49"/>
  <c r="E17" i="49"/>
  <c r="F17" i="49"/>
  <c r="D17" i="49"/>
  <c r="E15" i="49"/>
  <c r="F15" i="49"/>
  <c r="D15" i="49"/>
  <c r="E6" i="49"/>
  <c r="D7" i="49"/>
  <c r="D6" i="49" s="1"/>
  <c r="F23" i="49" l="1"/>
  <c r="F25" i="49"/>
  <c r="F27" i="49"/>
  <c r="F29" i="49"/>
  <c r="F31" i="49"/>
  <c r="E23" i="49"/>
  <c r="E25" i="49"/>
  <c r="E29" i="49"/>
  <c r="E31" i="49"/>
  <c r="E38" i="49"/>
  <c r="E36" i="49" s="1"/>
  <c r="E33" i="49" s="1"/>
  <c r="E40" i="49"/>
  <c r="E42" i="49"/>
  <c r="D23" i="49"/>
  <c r="D25" i="49"/>
  <c r="D27" i="49"/>
  <c r="D29" i="49"/>
  <c r="D31" i="49"/>
  <c r="D34" i="49"/>
  <c r="D38" i="49"/>
  <c r="D40" i="49"/>
  <c r="D42" i="49"/>
  <c r="F30" i="49"/>
  <c r="F44" i="49"/>
  <c r="F43" i="49"/>
  <c r="F38" i="49"/>
  <c r="F40" i="49"/>
  <c r="F8" i="49"/>
  <c r="F9" i="49"/>
  <c r="F13" i="49"/>
  <c r="F37" i="49"/>
  <c r="F39" i="49"/>
  <c r="E22" i="49" l="1"/>
  <c r="E5" i="49" s="1"/>
  <c r="F7" i="49"/>
  <c r="D36" i="49"/>
  <c r="D33" i="49" s="1"/>
  <c r="D22" i="49"/>
  <c r="F22" i="49"/>
  <c r="F36" i="49"/>
  <c r="F6" i="49"/>
  <c r="F42" i="49"/>
  <c r="F33" i="49" l="1"/>
  <c r="F5" i="49" s="1"/>
  <c r="D5" i="49"/>
</calcChain>
</file>

<file path=xl/sharedStrings.xml><?xml version="1.0" encoding="utf-8"?>
<sst xmlns="http://schemas.openxmlformats.org/spreadsheetml/2006/main" count="91" uniqueCount="84">
  <si>
    <t>แผนปฏิบัติราชการประจำปีของจังหวัด/กลุ่มจังหวัด...... ประจำปีงบประมาณ พ.ศ. 2559</t>
  </si>
  <si>
    <t>รายการตรวจสอบ</t>
  </si>
  <si>
    <t>ตรงกับลักษณะโครงการที่ไม่อนุมัติ</t>
  </si>
  <si>
    <t>ลำดับความ
สำคัญ</t>
  </si>
  <si>
    <t>ประเด็นยุทธศาสตร์</t>
  </si>
  <si>
    <t xml:space="preserve">ชื่อโครงการ </t>
  </si>
  <si>
    <t>สรุปสาระสำคัญของโครงการ</t>
  </si>
  <si>
    <t>งบประมาณที่เสนอขอ
(บาท)</t>
  </si>
  <si>
    <r>
      <t xml:space="preserve">เห็นควรสนับสนุนงบประมาณ
</t>
    </r>
    <r>
      <rPr>
        <b/>
        <sz val="9"/>
        <rFont val="Tahoma"/>
        <family val="2"/>
      </rPr>
      <t>ภายในกรอบวงเงิน</t>
    </r>
    <r>
      <rPr>
        <sz val="9"/>
        <rFont val="Tahoma"/>
        <family val="2"/>
      </rPr>
      <t xml:space="preserve">
(บาท)</t>
    </r>
  </si>
  <si>
    <r>
      <t xml:space="preserve">เห็นควรสนับสนุนงบประมาณ
</t>
    </r>
    <r>
      <rPr>
        <b/>
        <sz val="9"/>
        <rFont val="Tahoma"/>
        <family val="2"/>
      </rPr>
      <t>เกินกรอบวงเงิน</t>
    </r>
    <r>
      <rPr>
        <sz val="9"/>
        <rFont val="Tahoma"/>
        <family val="2"/>
      </rPr>
      <t xml:space="preserve">
(บาท)</t>
    </r>
  </si>
  <si>
    <t>ไม่เห็นควรสนับสนุนงบประมาณ(บาท)</t>
  </si>
  <si>
    <t>ความเห็น</t>
  </si>
  <si>
    <t xml:space="preserve">ความสอดคล้องกับนโยบายรัฐบาล </t>
  </si>
  <si>
    <t>ชนิดโครงการ</t>
  </si>
  <si>
    <t>ปรากฎในแผนพัฒนาจังหวัด ในปี พ.ศ. 2559</t>
  </si>
  <si>
    <t>ขาดรายละเอียดข้อมูลที่ครบถ้วน</t>
  </si>
  <si>
    <t>อยู่ในเขตป่าสงวน</t>
  </si>
  <si>
    <t>ก่อสร้างถนนใหม่</t>
  </si>
  <si>
    <t>จัดซื้อครุภัณฑ์เพื่อแจกจ่าย</t>
  </si>
  <si>
    <t>ศึกษาอบรมดูงาน</t>
  </si>
  <si>
    <t>เป็นกิจกรรมย่อย</t>
  </si>
  <si>
    <t>เดินทางไปต่างประเทศ</t>
  </si>
  <si>
    <t>รวม</t>
  </si>
  <si>
    <t>แผนปฏิบัติราชการประจำปีของกลุ่มจังหวัดภาคกลางตอนบน 2  ประจำปีงบประมาณ พ.ศ. 2561</t>
  </si>
  <si>
    <t>จังหวัดอ่างทอง งบประมาณ 148,499,100 บาท (หนึ่งร้อยสี่สิบแปดล้านสี่แสนเก้าหมื่นเก้าพันหนึ่งร้อยบาทถ้วน)</t>
  </si>
  <si>
    <t>ชื่อโครงการ/กิจกรรม</t>
  </si>
  <si>
    <t>งบประมาณ
รวม</t>
  </si>
  <si>
    <t>งบประมาณ
(Y1)</t>
  </si>
  <si>
    <t>งบประมาณ
(Y2)</t>
  </si>
  <si>
    <t>หน่วยงาน
ดำเนินการ</t>
  </si>
  <si>
    <t>รวมทั้งสิ้น</t>
  </si>
  <si>
    <t>โครงการยกระดับการพัฒนาการตลาดและเพิ่มมูลค่าการผลิตอาหารปลอดภัยให้ได้มาตรฐาน</t>
  </si>
  <si>
    <t>4. ส่งเสริมความเข้มแข็งให้แก่กลุ่มเกษตรกร</t>
  </si>
  <si>
    <t>5. ส่งเสริมและรับรองแหล่งจำหน่ายสินค้าเกษตรและอาหารปลอดภัย</t>
  </si>
  <si>
    <t>6. พัฒนาศักยภาพและเพิ่มขีดความสามารถทางด้านการตลาดและเชื่อมโยงการตลาดกับภูมิภาค</t>
  </si>
  <si>
    <t>7. บริหารจัดการโครงการ</t>
  </si>
  <si>
    <t>1.  สนับสนุนเทคโนโลยีสูบน้ำพลังงานแสงอาทิตย์</t>
  </si>
  <si>
    <t>แขวงทางหลวงชนบทอ่างทอง</t>
  </si>
  <si>
    <t>โครงการส่งเสริมพลังงานทดแทนและการอนุรักษ์พลังงานแก่ชุมชน OTOP/วิสาหกิจชุมชน/กลุ่มเกษตรกร</t>
  </si>
  <si>
    <t>ประเด็นยุทธศาสตร์ที่ 2 สร้างมูลค่าเพิ่มทางการท่องเที่ยวจากฐานความรู้
ทางประวัติศาสตร์ ศิลปวัฒนธรรม และภูมิปัญญาท้องถิ่น</t>
  </si>
  <si>
    <t>โครงการส่งเสริมการตลาดและประชาสัมพันธ์การท่องเที่ยวเชิงรุก</t>
  </si>
  <si>
    <t>1. Road Show การท่องเที่ยวและสุดยอด OTOP</t>
  </si>
  <si>
    <t>โครงการพัฒนาแหล่งท่องเที่ยววิถีไทยลุ่มเจ้าพระยา-ป่าสัก</t>
  </si>
  <si>
    <t>โครงการพัฒนาและเชื่อมโยงกิจกรรมเพื่อสร้างแรงดึงดูดนักท่องเที่ยว</t>
  </si>
  <si>
    <t>1. วีรชนแขวงเมืองวิเศษชัยชาญ</t>
  </si>
  <si>
    <t>โครงการพัฒนาเศรษฐกิจสร้างสรรค์เพื่อเพิ่มมูลค่าด้านการท่องเที่ยว</t>
  </si>
  <si>
    <t>1. พัฒนาผลิตภัณฑ์ของฝากของที่ระลึกกลุ่มจังหวัด</t>
  </si>
  <si>
    <t>โครงการเสริมสร้างศักยภาพบุคลากรและองค์กรด้านการท่องเที่ยวกลุ่มจังหวัดเพื่อสร้างมูลค่าเพิ่ม</t>
  </si>
  <si>
    <t>1. พัฒนาเครือข่ายการท่องเที่ยวชุมชน</t>
  </si>
  <si>
    <t>ประเด็นยุทธศาสตร์ที่ 3 การบริหารจัดการน้ำแบบบูรณาการ</t>
  </si>
  <si>
    <t>โครงการจัดการสิ่งกีดขวางทางน้ำในแม่น้ำสายหลักแบบมีส่วนร่วม</t>
  </si>
  <si>
    <t>1. จัดซื้อเรือกำจัดผักตบชวาและวัชพืช</t>
  </si>
  <si>
    <t>โครงการป้องกันแก้ไขปัญหาคุณภาพน้ำในแม่น้ำสายหลัก</t>
  </si>
  <si>
    <t xml:space="preserve">1. ก่อสร้างระบบบำบัดน้ำเสียพลังงานแสงอาทิตย์ (Solar Cell)/ไม่ใช้พลังงานแสงอาทิตย์ (non Solar Cell) แบบกลุ่มอาคาร ชนิดถังสำเร็จรูป (ขนาด 50 ลบ.ม./วัน หรือ 80 ลบ.ม./วัน) </t>
  </si>
  <si>
    <t>2. จัดซื้อชุดตรวจวัดคุณภาพน้ำภาคสนาม 200 ชุด</t>
  </si>
  <si>
    <t>3. จ้างเหมาเครือข่ายประชาชน 200 คน ตรวจวัดคุณภาพน้ำ 200 สถานี</t>
  </si>
  <si>
    <t>5. ติดตามและประเมินผล</t>
  </si>
  <si>
    <t>โครงการชลประทานอ่างทอง</t>
  </si>
  <si>
    <t>ประเด็นยุทธศาสตร์ที่ 1 พัฒนาการตลาด ระบบ Logistics และการผลิตอาหารปลอดภัย</t>
  </si>
  <si>
    <t>ที่</t>
  </si>
  <si>
    <t>สำนักงานเกษตรและสหกรณ์จังหวัดอ่างทอง</t>
  </si>
  <si>
    <t>1. ส่งเสริมการผลิตข้าวปลอดภัยในเชิงธุรกิจในพื้นที่การเกษตรที่เหมาะสม</t>
  </si>
  <si>
    <t>2. ส่งเสริมและพัฒนาการเลี้ยงแพะตามมาตรฐานอาหารปลอดภัยเชิงธุรกิจ
และส่งออก</t>
  </si>
  <si>
    <t>3. พัฒนาและส่งเสริมฟาร์มเพาะเลี้ยงและแปรรูปสัตว์น้ำเพิ่มช่องทางการจำหน่ายและตลาดและสินค้าปลอดภัย</t>
  </si>
  <si>
    <t>โครงการส่งเสริมและสนับสนุนเทคโนโลยีพลังงานทดแทนในนาแปลงใหญ่
และกลุ่มเกษตรปลอดภัย</t>
  </si>
  <si>
    <t>สำนักงานเกษตรจังหวัดอ่างทอง</t>
  </si>
  <si>
    <t>สำนักงานปศุสัตว์จังหวัดอ่างทอง</t>
  </si>
  <si>
    <t>สำนักงานประมงจังหวัดอ่างทอง</t>
  </si>
  <si>
    <t>สำนักงานสหกรณ์จังหวัดอ่างทอง</t>
  </si>
  <si>
    <t>สำนักงานพาณิชย์จังหวัดอ่างทอง</t>
  </si>
  <si>
    <t>สำนักงานพลังงาน
จังหวัดอ่างทอง</t>
  </si>
  <si>
    <t>โครงการเพิ่มประสิทธิภาพระบบบริหารจัดการสินค้าและขนส่งของกลุ่มจังหวัด (Logistics)</t>
  </si>
  <si>
    <t>1. สนับสนุนเทคโนโลยีพลังงานทดแทนและอนุรักษ์พลังงานในกระบวนการผลิต</t>
  </si>
  <si>
    <t>สำนักงานการท่องเที่ยวและกีฬาจังหวัดอ่างทอง</t>
  </si>
  <si>
    <t xml:space="preserve">1. ปรับปรุงภูมิทัศน์และสิ่งอำนวยความสะดวก ณ วัดขุนอินทประมูล </t>
  </si>
  <si>
    <t>สำนักงานป้องกันและบรรเทาสาธารณภัยจังหวัดอ่างทอง</t>
  </si>
  <si>
    <t>สำนักงานทรัพยากร
ธรรมชาติและสิ่งแวดล้อมจังหวัดอ่างทอง</t>
  </si>
  <si>
    <t>4. การตรวจวัดคุณภาพน้ำ (Do – pH Meter) 1 เครื่อง</t>
  </si>
  <si>
    <t>1. ขยายไหล่ทางและปรับปรุงผิวจราจรถนนลาดยาง สาย อท.2034 แยก ทล.32 - บ.มหานาม(ตอนที่ 3) ตำบลหลักฟ้า อำเภอไชโย จังหวัดอ่างทอง</t>
  </si>
  <si>
    <t>2. ขยายไหล่ทางและปรับปรุงผิวจราจรถนนลาดยาง สาย อท.2034 แยก ทล.32 -บ.มหานาม (ตอนที่ 4) ตำบลจรเข้ร้อง อำเภอไชโย จังหวัดอ่างทอง</t>
  </si>
  <si>
    <t>1. ปรับปรุงหนองยายล้ำพร้อมอาคารประกอบ ตำบลอินทประมูล 
อำเภอโพธิ์ทอง จังหวัดอ่างทอง</t>
  </si>
  <si>
    <t>2. ปรับปรุงหนองระดำพร้อมอาคารประกอบ ตำบลหัวไผ่ อำเภอเมืองอ่างทอง
จังหวัดอ่างทอง</t>
  </si>
  <si>
    <t>โครงการเพิ่มประสิทธิภาพการบริหารจัดการน้ำภาคกลางตอนบน 2 อย่างเป็นระบบ</t>
  </si>
  <si>
    <t>3. ปรับปรุงบึงสีบัวทองพร้อมอาคารประกอบ ตำบลสีบัวทอง อำเภอแสวงหา
จังหวัดอ่างทอง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</si>
</sst>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21" x14ac:knownFonts="1">
    <font>
      <sz val="10"/>
      <name val="Arial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4"/>
      <name val="Cordia New"/>
      <family val="2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0"/>
      <color theme="1"/>
      <name val="TH SarabunPSK"/>
      <family val="2"/>
    </font>
    <font>
      <sz val="10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3"/>
      <color rgb="FF000000"/>
      <name val="TH SarabunPSK"/>
      <family val="2"/>
    </font>
    <font>
      <b/>
      <sz val="13"/>
      <color rgb="FF000000"/>
      <name val="TH SarabunPSK"/>
      <family val="2"/>
    </font>
    <font>
      <sz val="8"/>
      <color theme="1"/>
      <name val="TH SarabunPSK"/>
      <family val="2"/>
    </font>
    <font>
      <b/>
      <sz val="8"/>
      <color theme="1"/>
      <name val="TH SarabunPSK"/>
      <family val="2"/>
    </font>
    <font>
      <sz val="12.5"/>
      <color rgb="FF00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4" fillId="0" borderId="0"/>
    <xf numFmtId="0" fontId="9" fillId="0" borderId="0"/>
    <xf numFmtId="0" fontId="2" fillId="0" borderId="0"/>
    <xf numFmtId="0" fontId="8" fillId="0" borderId="0"/>
  </cellStyleXfs>
  <cellXfs count="175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188" fontId="10" fillId="0" borderId="1" xfId="1" applyNumberFormat="1" applyFont="1" applyBorder="1" applyAlignment="1">
      <alignment horizontal="center" vertical="center"/>
    </xf>
    <xf numFmtId="188" fontId="10" fillId="0" borderId="1" xfId="1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3" fontId="10" fillId="0" borderId="0" xfId="0" applyNumberFormat="1" applyFont="1" applyAlignment="1">
      <alignment horizontal="center" vertical="top"/>
    </xf>
    <xf numFmtId="0" fontId="10" fillId="0" borderId="0" xfId="0" applyFont="1"/>
    <xf numFmtId="0" fontId="5" fillId="0" borderId="1" xfId="0" applyFont="1" applyBorder="1" applyAlignment="1">
      <alignment horizontal="left" vertical="top" wrapText="1"/>
    </xf>
    <xf numFmtId="0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188" fontId="11" fillId="0" borderId="0" xfId="1" applyNumberFormat="1" applyFont="1" applyFill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88" fontId="7" fillId="0" borderId="1" xfId="1" applyNumberFormat="1" applyFont="1" applyFill="1" applyBorder="1" applyAlignment="1">
      <alignment vertical="top" wrapText="1"/>
    </xf>
    <xf numFmtId="0" fontId="5" fillId="0" borderId="0" xfId="0" applyFont="1" applyAlignment="1">
      <alignment horizontal="left" vertical="center"/>
    </xf>
    <xf numFmtId="0" fontId="10" fillId="0" borderId="1" xfId="0" applyNumberFormat="1" applyFont="1" applyBorder="1" applyAlignment="1">
      <alignment horizontal="center" vertical="top" wrapText="1"/>
    </xf>
    <xf numFmtId="188" fontId="10" fillId="0" borderId="1" xfId="1" applyNumberFormat="1" applyFont="1" applyFill="1" applyBorder="1" applyAlignment="1">
      <alignment vertical="top" wrapText="1"/>
    </xf>
    <xf numFmtId="0" fontId="10" fillId="0" borderId="1" xfId="0" applyNumberFormat="1" applyFont="1" applyBorder="1" applyAlignment="1">
      <alignment vertical="top" wrapText="1"/>
    </xf>
    <xf numFmtId="0" fontId="10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188" fontId="10" fillId="0" borderId="1" xfId="1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188" fontId="5" fillId="0" borderId="1" xfId="1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188" fontId="10" fillId="0" borderId="1" xfId="1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88" fontId="5" fillId="0" borderId="0" xfId="1" applyNumberFormat="1" applyFont="1" applyFill="1" applyAlignment="1">
      <alignment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188" fontId="10" fillId="0" borderId="1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/>
    </xf>
    <xf numFmtId="187" fontId="5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188" fontId="11" fillId="0" borderId="1" xfId="1" applyNumberFormat="1" applyFont="1" applyBorder="1" applyAlignment="1">
      <alignment horizontal="center" vertical="center"/>
    </xf>
    <xf numFmtId="188" fontId="10" fillId="0" borderId="1" xfId="1" applyNumberFormat="1" applyFont="1" applyBorder="1" applyAlignment="1">
      <alignment vertical="center"/>
    </xf>
    <xf numFmtId="3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center" vertical="top"/>
    </xf>
    <xf numFmtId="0" fontId="10" fillId="0" borderId="1" xfId="0" applyFont="1" applyBorder="1"/>
    <xf numFmtId="0" fontId="5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top"/>
    </xf>
    <xf numFmtId="3" fontId="5" fillId="3" borderId="1" xfId="0" applyNumberFormat="1" applyFont="1" applyFill="1" applyBorder="1" applyAlignment="1">
      <alignment horizontal="center" vertical="top" wrapText="1"/>
    </xf>
    <xf numFmtId="188" fontId="10" fillId="3" borderId="1" xfId="1" applyNumberFormat="1" applyFont="1" applyFill="1" applyBorder="1" applyAlignment="1">
      <alignment horizontal="center" vertical="center"/>
    </xf>
    <xf numFmtId="188" fontId="10" fillId="3" borderId="1" xfId="1" applyNumberFormat="1" applyFont="1" applyFill="1" applyBorder="1" applyAlignment="1">
      <alignment horizontal="center" vertical="top"/>
    </xf>
    <xf numFmtId="188" fontId="11" fillId="3" borderId="1" xfId="1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188" fontId="10" fillId="3" borderId="1" xfId="1" applyNumberFormat="1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 wrapText="1"/>
    </xf>
    <xf numFmtId="41" fontId="16" fillId="0" borderId="1" xfId="0" applyNumberFormat="1" applyFont="1" applyFill="1" applyBorder="1" applyAlignment="1">
      <alignment horizontal="right" vertical="top"/>
    </xf>
    <xf numFmtId="41" fontId="15" fillId="0" borderId="9" xfId="0" applyNumberFormat="1" applyFont="1" applyFill="1" applyBorder="1" applyAlignment="1">
      <alignment vertical="top" wrapText="1"/>
    </xf>
    <xf numFmtId="0" fontId="15" fillId="0" borderId="0" xfId="0" applyFont="1" applyFill="1" applyAlignment="1">
      <alignment vertical="top" wrapText="1"/>
    </xf>
    <xf numFmtId="0" fontId="17" fillId="0" borderId="6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/>
    </xf>
    <xf numFmtId="41" fontId="16" fillId="0" borderId="1" xfId="1" applyNumberFormat="1" applyFont="1" applyFill="1" applyBorder="1" applyAlignment="1">
      <alignment horizontal="right" vertical="top"/>
    </xf>
    <xf numFmtId="41" fontId="15" fillId="0" borderId="2" xfId="0" applyNumberFormat="1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/>
    </xf>
    <xf numFmtId="41" fontId="15" fillId="0" borderId="1" xfId="0" applyNumberFormat="1" applyFont="1" applyFill="1" applyBorder="1" applyAlignment="1">
      <alignment vertical="top" wrapText="1"/>
    </xf>
    <xf numFmtId="0" fontId="16" fillId="0" borderId="6" xfId="0" applyFont="1" applyFill="1" applyBorder="1" applyAlignment="1">
      <alignment vertical="top"/>
    </xf>
    <xf numFmtId="0" fontId="15" fillId="0" borderId="0" xfId="0" applyFont="1" applyFill="1" applyAlignment="1">
      <alignment horizontal="left" vertical="top" wrapText="1"/>
    </xf>
    <xf numFmtId="41" fontId="15" fillId="0" borderId="0" xfId="0" applyNumberFormat="1" applyFont="1" applyFill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41" fontId="15" fillId="0" borderId="0" xfId="0" applyNumberFormat="1" applyFont="1" applyFill="1" applyAlignment="1">
      <alignment vertical="top" wrapText="1"/>
    </xf>
    <xf numFmtId="1" fontId="15" fillId="0" borderId="0" xfId="0" applyNumberFormat="1" applyFont="1" applyFill="1" applyAlignment="1">
      <alignment horizontal="center" vertical="top" wrapText="1"/>
    </xf>
    <xf numFmtId="1" fontId="14" fillId="7" borderId="1" xfId="0" applyNumberFormat="1" applyFont="1" applyFill="1" applyBorder="1" applyAlignment="1">
      <alignment horizontal="center" vertical="center" wrapText="1"/>
    </xf>
    <xf numFmtId="41" fontId="14" fillId="7" borderId="1" xfId="0" applyNumberFormat="1" applyFont="1" applyFill="1" applyBorder="1" applyAlignment="1">
      <alignment horizontal="center" vertical="center" wrapText="1"/>
    </xf>
    <xf numFmtId="41" fontId="14" fillId="7" borderId="9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41" fontId="14" fillId="5" borderId="1" xfId="0" applyNumberFormat="1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left" vertical="top" wrapText="1"/>
    </xf>
    <xf numFmtId="41" fontId="14" fillId="6" borderId="1" xfId="0" applyNumberFormat="1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left" vertical="top" wrapText="1"/>
    </xf>
    <xf numFmtId="41" fontId="14" fillId="5" borderId="9" xfId="0" applyNumberFormat="1" applyFont="1" applyFill="1" applyBorder="1" applyAlignment="1">
      <alignment vertical="top" wrapText="1"/>
    </xf>
    <xf numFmtId="0" fontId="18" fillId="5" borderId="1" xfId="0" applyFont="1" applyFill="1" applyBorder="1" applyAlignment="1">
      <alignment horizontal="left" vertical="top" wrapText="1"/>
    </xf>
    <xf numFmtId="41" fontId="17" fillId="5" borderId="1" xfId="0" applyNumberFormat="1" applyFont="1" applyFill="1" applyBorder="1" applyAlignment="1">
      <alignment horizontal="right" vertical="top"/>
    </xf>
    <xf numFmtId="0" fontId="17" fillId="5" borderId="1" xfId="0" applyFont="1" applyFill="1" applyBorder="1" applyAlignment="1">
      <alignment horizontal="center" vertical="top"/>
    </xf>
    <xf numFmtId="41" fontId="17" fillId="6" borderId="1" xfId="0" applyNumberFormat="1" applyFont="1" applyFill="1" applyBorder="1" applyAlignment="1">
      <alignment horizontal="right" vertical="top"/>
    </xf>
    <xf numFmtId="0" fontId="19" fillId="6" borderId="1" xfId="0" applyFont="1" applyFill="1" applyBorder="1" applyAlignment="1">
      <alignment horizontal="left" vertical="top" wrapText="1"/>
    </xf>
    <xf numFmtId="0" fontId="17" fillId="5" borderId="1" xfId="0" applyFont="1" applyFill="1" applyBorder="1" applyAlignment="1">
      <alignment horizontal="center" vertical="top" wrapText="1"/>
    </xf>
    <xf numFmtId="0" fontId="17" fillId="5" borderId="7" xfId="0" applyFont="1" applyFill="1" applyBorder="1" applyAlignment="1">
      <alignment horizontal="center" vertical="top"/>
    </xf>
    <xf numFmtId="41" fontId="17" fillId="5" borderId="7" xfId="0" applyNumberFormat="1" applyFont="1" applyFill="1" applyBorder="1" applyAlignment="1">
      <alignment horizontal="right" vertical="top"/>
    </xf>
    <xf numFmtId="41" fontId="14" fillId="5" borderId="7" xfId="0" applyNumberFormat="1" applyFont="1" applyFill="1" applyBorder="1" applyAlignment="1">
      <alignment vertical="top" wrapText="1"/>
    </xf>
    <xf numFmtId="0" fontId="18" fillId="5" borderId="7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11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9" xfId="0" applyFont="1" applyFill="1" applyBorder="1" applyAlignment="1">
      <alignment vertical="top" wrapText="1"/>
    </xf>
    <xf numFmtId="0" fontId="16" fillId="0" borderId="9" xfId="0" applyFont="1" applyFill="1" applyBorder="1" applyAlignment="1">
      <alignment horizontal="left" vertical="top" wrapText="1"/>
    </xf>
    <xf numFmtId="41" fontId="17" fillId="5" borderId="12" xfId="0" applyNumberFormat="1" applyFont="1" applyFill="1" applyBorder="1" applyAlignment="1">
      <alignment horizontal="right" vertical="top"/>
    </xf>
    <xf numFmtId="0" fontId="16" fillId="0" borderId="10" xfId="0" applyFont="1" applyFill="1" applyBorder="1" applyAlignment="1">
      <alignment horizontal="left" vertical="top" wrapText="1"/>
    </xf>
    <xf numFmtId="41" fontId="14" fillId="5" borderId="10" xfId="0" applyNumberFormat="1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left" vertical="top" wrapText="1"/>
    </xf>
    <xf numFmtId="41" fontId="17" fillId="5" borderId="10" xfId="0" applyNumberFormat="1" applyFont="1" applyFill="1" applyBorder="1" applyAlignment="1">
      <alignment horizontal="right" vertical="top"/>
    </xf>
    <xf numFmtId="0" fontId="16" fillId="0" borderId="12" xfId="0" applyFont="1" applyFill="1" applyBorder="1" applyAlignment="1">
      <alignment horizontal="left" vertical="top" wrapText="1"/>
    </xf>
    <xf numFmtId="41" fontId="16" fillId="0" borderId="10" xfId="0" applyNumberFormat="1" applyFont="1" applyFill="1" applyBorder="1" applyAlignment="1">
      <alignment horizontal="right" vertical="top"/>
    </xf>
    <xf numFmtId="0" fontId="16" fillId="0" borderId="13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 vertical="top" wrapText="1"/>
    </xf>
    <xf numFmtId="41" fontId="17" fillId="6" borderId="10" xfId="0" applyNumberFormat="1" applyFont="1" applyFill="1" applyBorder="1" applyAlignment="1">
      <alignment horizontal="right" vertical="top"/>
    </xf>
    <xf numFmtId="1" fontId="14" fillId="5" borderId="1" xfId="0" applyNumberFormat="1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88" fontId="10" fillId="0" borderId="2" xfId="1" applyNumberFormat="1" applyFont="1" applyFill="1" applyBorder="1" applyAlignment="1">
      <alignment horizontal="center" vertical="top" wrapText="1"/>
    </xf>
    <xf numFmtId="188" fontId="10" fillId="0" borderId="9" xfId="1" applyNumberFormat="1" applyFont="1" applyFill="1" applyBorder="1" applyAlignment="1">
      <alignment horizontal="center" vertical="top" wrapText="1"/>
    </xf>
    <xf numFmtId="188" fontId="10" fillId="0" borderId="10" xfId="1" applyNumberFormat="1" applyFont="1" applyFill="1" applyBorder="1" applyAlignment="1">
      <alignment horizontal="center" vertical="top" wrapText="1"/>
    </xf>
    <xf numFmtId="0" fontId="14" fillId="7" borderId="2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left" vertical="top"/>
    </xf>
    <xf numFmtId="0" fontId="17" fillId="5" borderId="10" xfId="0" applyFont="1" applyFill="1" applyBorder="1" applyAlignment="1">
      <alignment horizontal="left" vertical="top"/>
    </xf>
    <xf numFmtId="0" fontId="17" fillId="5" borderId="0" xfId="0" applyFont="1" applyFill="1" applyBorder="1" applyAlignment="1">
      <alignment horizontal="left" vertical="top" wrapText="1"/>
    </xf>
    <xf numFmtId="0" fontId="17" fillId="5" borderId="13" xfId="0" applyFont="1" applyFill="1" applyBorder="1" applyAlignment="1">
      <alignment horizontal="left" vertical="top" wrapText="1"/>
    </xf>
    <xf numFmtId="0" fontId="17" fillId="5" borderId="11" xfId="0" applyFont="1" applyFill="1" applyBorder="1" applyAlignment="1">
      <alignment horizontal="left" vertical="top" wrapText="1"/>
    </xf>
    <xf numFmtId="0" fontId="17" fillId="5" borderId="12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left" vertical="top" wrapText="1"/>
    </xf>
    <xf numFmtId="0" fontId="17" fillId="6" borderId="5" xfId="0" applyFont="1" applyFill="1" applyBorder="1" applyAlignment="1">
      <alignment horizontal="left" vertical="top" wrapText="1"/>
    </xf>
    <xf numFmtId="0" fontId="17" fillId="6" borderId="0" xfId="0" applyFont="1" applyFill="1" applyBorder="1" applyAlignment="1">
      <alignment horizontal="left" vertical="top"/>
    </xf>
    <xf numFmtId="0" fontId="17" fillId="5" borderId="0" xfId="0" applyFont="1" applyFill="1" applyBorder="1" applyAlignment="1">
      <alignment horizontal="left" vertical="top"/>
    </xf>
    <xf numFmtId="0" fontId="17" fillId="5" borderId="13" xfId="0" applyFont="1" applyFill="1" applyBorder="1" applyAlignment="1">
      <alignment horizontal="left" vertical="top"/>
    </xf>
    <xf numFmtId="0" fontId="17" fillId="6" borderId="2" xfId="0" applyFont="1" applyFill="1" applyBorder="1" applyAlignment="1">
      <alignment horizontal="left" vertical="top"/>
    </xf>
    <xf numFmtId="0" fontId="17" fillId="6" borderId="9" xfId="0" applyFont="1" applyFill="1" applyBorder="1" applyAlignment="1">
      <alignment horizontal="left" vertical="top"/>
    </xf>
    <xf numFmtId="0" fontId="17" fillId="6" borderId="10" xfId="0" applyFont="1" applyFill="1" applyBorder="1" applyAlignment="1">
      <alignment horizontal="left" vertical="top"/>
    </xf>
    <xf numFmtId="1" fontId="14" fillId="6" borderId="8" xfId="0" applyNumberFormat="1" applyFont="1" applyFill="1" applyBorder="1" applyAlignment="1">
      <alignment horizontal="left" vertical="top"/>
    </xf>
    <xf numFmtId="1" fontId="14" fillId="6" borderId="11" xfId="0" applyNumberFormat="1" applyFont="1" applyFill="1" applyBorder="1" applyAlignment="1">
      <alignment horizontal="left" vertical="top"/>
    </xf>
    <xf numFmtId="1" fontId="14" fillId="6" borderId="12" xfId="0" applyNumberFormat="1" applyFont="1" applyFill="1" applyBorder="1" applyAlignment="1">
      <alignment horizontal="left" vertical="top"/>
    </xf>
    <xf numFmtId="0" fontId="14" fillId="0" borderId="0" xfId="0" applyFont="1" applyFill="1" applyAlignment="1">
      <alignment horizontal="center" vertical="top"/>
    </xf>
    <xf numFmtId="0" fontId="14" fillId="0" borderId="0" xfId="0" applyFont="1" applyFill="1" applyBorder="1" applyAlignment="1">
      <alignment horizontal="center" vertical="top" wrapText="1"/>
    </xf>
    <xf numFmtId="1" fontId="14" fillId="5" borderId="11" xfId="0" applyNumberFormat="1" applyFont="1" applyFill="1" applyBorder="1" applyAlignment="1">
      <alignment horizontal="left" vertical="top" wrapText="1"/>
    </xf>
    <xf numFmtId="1" fontId="14" fillId="5" borderId="12" xfId="0" applyNumberFormat="1" applyFont="1" applyFill="1" applyBorder="1" applyAlignment="1">
      <alignment horizontal="left" vertical="top" wrapText="1"/>
    </xf>
    <xf numFmtId="0" fontId="14" fillId="5" borderId="2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 wrapText="1"/>
    </xf>
  </cellXfs>
  <cellStyles count="25">
    <cellStyle name="Comma" xfId="1" builtinId="3"/>
    <cellStyle name="Comma 2" xfId="2"/>
    <cellStyle name="Comma 2 2" xfId="3"/>
    <cellStyle name="Comma 2 3" xfId="4"/>
    <cellStyle name="Comma 3" xfId="5"/>
    <cellStyle name="Comma 3 2" xfId="6"/>
    <cellStyle name="Comma 3 3" xfId="7"/>
    <cellStyle name="Comma 4" xfId="8"/>
    <cellStyle name="Comma 5" xfId="9"/>
    <cellStyle name="Comma 6" xfId="10"/>
    <cellStyle name="Normal" xfId="0" builtinId="0"/>
    <cellStyle name="Normal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เครื่องหมายจุลภาค 2" xfId="18"/>
    <cellStyle name="เครื่องหมายจุลภาค 3" xfId="19"/>
    <cellStyle name="เครื่องหมายจุลภาค 5 2" xfId="20"/>
    <cellStyle name="ปกติ 2" xfId="21"/>
    <cellStyle name="ปกติ 3" xfId="22"/>
    <cellStyle name="ปกติ 4" xfId="23"/>
    <cellStyle name="ปกติ 5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6"/>
  <sheetViews>
    <sheetView workbookViewId="0">
      <selection sqref="A1:I1"/>
    </sheetView>
  </sheetViews>
  <sheetFormatPr defaultColWidth="9.140625" defaultRowHeight="11.25" x14ac:dyDescent="0.15"/>
  <cols>
    <col min="1" max="1" width="8.5703125" style="32" customWidth="1"/>
    <col min="2" max="2" width="20" style="4" customWidth="1"/>
    <col min="3" max="3" width="25.140625" style="4" customWidth="1"/>
    <col min="4" max="4" width="16" style="4" customWidth="1"/>
    <col min="5" max="5" width="10.85546875" style="34" customWidth="1"/>
    <col min="6" max="7" width="13.140625" style="5" customWidth="1"/>
    <col min="8" max="8" width="12.5703125" style="6" customWidth="1"/>
    <col min="9" max="9" width="20.140625" style="6" customWidth="1"/>
    <col min="10" max="10" width="8.5703125" style="81" customWidth="1"/>
    <col min="11" max="11" width="7.140625" style="33" customWidth="1"/>
    <col min="12" max="12" width="9.85546875" style="4" customWidth="1"/>
    <col min="13" max="13" width="8.5703125" style="4" customWidth="1"/>
    <col min="14" max="14" width="6.42578125" style="4" customWidth="1"/>
    <col min="15" max="15" width="7.140625" style="4" customWidth="1"/>
    <col min="16" max="16384" width="9.140625" style="4"/>
  </cols>
  <sheetData>
    <row r="1" spans="1:19" ht="28.5" customHeight="1" x14ac:dyDescent="0.2">
      <c r="A1" s="143" t="s">
        <v>0</v>
      </c>
      <c r="B1" s="143"/>
      <c r="C1" s="143"/>
      <c r="D1" s="143"/>
      <c r="E1" s="143"/>
      <c r="F1" s="143"/>
      <c r="G1" s="143"/>
      <c r="H1" s="143"/>
      <c r="I1" s="144"/>
      <c r="J1" s="141" t="s">
        <v>1</v>
      </c>
      <c r="K1" s="142"/>
      <c r="L1" s="142"/>
      <c r="M1" s="142"/>
      <c r="N1" s="142"/>
      <c r="O1" s="142"/>
      <c r="P1" s="142"/>
      <c r="Q1" s="142"/>
      <c r="R1" s="142"/>
      <c r="S1" s="142"/>
    </row>
    <row r="2" spans="1:19" ht="32.25" customHeight="1" x14ac:dyDescent="0.2">
      <c r="A2" s="8"/>
      <c r="C2" s="9"/>
      <c r="D2" s="9"/>
      <c r="E2" s="10"/>
      <c r="F2" s="10"/>
      <c r="G2" s="10"/>
      <c r="H2" s="10"/>
      <c r="I2" s="10"/>
      <c r="J2" s="75"/>
      <c r="K2" s="40"/>
      <c r="L2" s="41"/>
      <c r="M2" s="142" t="s">
        <v>2</v>
      </c>
      <c r="N2" s="142"/>
      <c r="O2" s="142"/>
      <c r="P2" s="142"/>
      <c r="Q2" s="142"/>
      <c r="R2" s="142"/>
      <c r="S2" s="142"/>
    </row>
    <row r="3" spans="1:19" ht="79.5" customHeight="1" x14ac:dyDescent="0.2">
      <c r="A3" s="35" t="s">
        <v>3</v>
      </c>
      <c r="B3" s="36" t="s">
        <v>4</v>
      </c>
      <c r="C3" s="37" t="s">
        <v>5</v>
      </c>
      <c r="D3" s="37" t="s">
        <v>6</v>
      </c>
      <c r="E3" s="38" t="s">
        <v>7</v>
      </c>
      <c r="F3" s="39" t="s">
        <v>8</v>
      </c>
      <c r="G3" s="63" t="s">
        <v>9</v>
      </c>
      <c r="H3" s="39" t="s">
        <v>10</v>
      </c>
      <c r="I3" s="62" t="s">
        <v>11</v>
      </c>
      <c r="J3" s="62" t="s">
        <v>12</v>
      </c>
      <c r="K3" s="42" t="s">
        <v>13</v>
      </c>
      <c r="L3" s="43" t="s">
        <v>14</v>
      </c>
      <c r="M3" s="43" t="s">
        <v>15</v>
      </c>
      <c r="N3" s="43" t="s">
        <v>16</v>
      </c>
      <c r="O3" s="43" t="s">
        <v>17</v>
      </c>
      <c r="P3" s="43" t="s">
        <v>18</v>
      </c>
      <c r="Q3" s="43" t="s">
        <v>19</v>
      </c>
      <c r="R3" s="43" t="s">
        <v>20</v>
      </c>
      <c r="S3" s="43" t="s">
        <v>21</v>
      </c>
    </row>
    <row r="4" spans="1:19" s="17" customFormat="1" x14ac:dyDescent="0.15">
      <c r="A4" s="27"/>
      <c r="B4" s="24"/>
      <c r="C4" s="28"/>
      <c r="D4" s="58"/>
      <c r="E4" s="29"/>
      <c r="F4" s="29"/>
      <c r="G4" s="64"/>
      <c r="H4" s="57"/>
      <c r="I4" s="57"/>
      <c r="J4" s="76"/>
      <c r="K4" s="49"/>
      <c r="L4" s="41"/>
      <c r="M4" s="41"/>
      <c r="N4" s="41"/>
      <c r="O4" s="41"/>
      <c r="P4" s="41"/>
      <c r="Q4" s="41"/>
      <c r="R4" s="41"/>
      <c r="S4" s="41"/>
    </row>
    <row r="5" spans="1:19" s="17" customFormat="1" x14ac:dyDescent="0.2">
      <c r="A5" s="12"/>
      <c r="B5" s="13"/>
      <c r="C5" s="14"/>
      <c r="D5" s="59"/>
      <c r="E5" s="29"/>
      <c r="F5" s="29"/>
      <c r="G5" s="65"/>
      <c r="H5" s="1"/>
      <c r="I5" s="1"/>
      <c r="J5" s="60"/>
      <c r="K5" s="44"/>
      <c r="L5" s="45"/>
      <c r="M5" s="46"/>
      <c r="N5" s="45"/>
      <c r="O5" s="45"/>
      <c r="P5" s="45"/>
      <c r="Q5" s="45"/>
      <c r="R5" s="45"/>
      <c r="S5" s="45"/>
    </row>
    <row r="6" spans="1:19" s="17" customFormat="1" x14ac:dyDescent="0.2">
      <c r="A6" s="12"/>
      <c r="B6" s="13"/>
      <c r="C6" s="14"/>
      <c r="D6" s="59"/>
      <c r="E6" s="29"/>
      <c r="F6" s="29"/>
      <c r="G6" s="66"/>
      <c r="H6" s="3"/>
      <c r="I6" s="3"/>
      <c r="J6" s="60"/>
      <c r="K6" s="44"/>
      <c r="L6" s="45"/>
      <c r="M6" s="46"/>
      <c r="N6" s="45"/>
      <c r="O6" s="45"/>
      <c r="P6" s="45"/>
      <c r="Q6" s="45"/>
      <c r="R6" s="45"/>
      <c r="S6" s="45"/>
    </row>
    <row r="7" spans="1:19" s="17" customFormat="1" x14ac:dyDescent="0.15">
      <c r="A7" s="15"/>
      <c r="B7" s="24"/>
      <c r="C7" s="14"/>
      <c r="D7" s="58"/>
      <c r="E7" s="29"/>
      <c r="G7" s="64"/>
      <c r="H7" s="29"/>
      <c r="I7" s="57"/>
      <c r="J7" s="60"/>
      <c r="K7" s="44"/>
      <c r="L7" s="41"/>
      <c r="M7" s="41"/>
      <c r="N7" s="41"/>
      <c r="O7" s="41"/>
      <c r="P7" s="41"/>
      <c r="Q7" s="41"/>
      <c r="R7" s="41"/>
      <c r="S7" s="41"/>
    </row>
    <row r="8" spans="1:19" s="17" customFormat="1" x14ac:dyDescent="0.2">
      <c r="A8" s="12"/>
      <c r="B8" s="13"/>
      <c r="C8" s="14"/>
      <c r="D8" s="59"/>
      <c r="E8" s="29"/>
      <c r="F8" s="29"/>
      <c r="G8" s="66"/>
      <c r="H8" s="3"/>
      <c r="I8" s="3"/>
      <c r="J8" s="60"/>
      <c r="K8" s="44"/>
      <c r="L8" s="45"/>
      <c r="M8" s="46"/>
      <c r="N8" s="45"/>
      <c r="O8" s="45"/>
      <c r="P8" s="45"/>
      <c r="Q8" s="45"/>
      <c r="R8" s="45"/>
      <c r="S8" s="45"/>
    </row>
    <row r="9" spans="1:19" s="17" customFormat="1" x14ac:dyDescent="0.2">
      <c r="A9" s="12"/>
      <c r="B9" s="13"/>
      <c r="C9" s="14"/>
      <c r="D9" s="59"/>
      <c r="E9" s="29"/>
      <c r="F9" s="29"/>
      <c r="G9" s="66"/>
      <c r="H9" s="3"/>
      <c r="I9" s="3"/>
      <c r="J9" s="60"/>
      <c r="K9" s="44"/>
      <c r="L9" s="45"/>
      <c r="M9" s="45"/>
      <c r="N9" s="45"/>
      <c r="O9" s="45"/>
      <c r="P9" s="45"/>
      <c r="Q9" s="45"/>
      <c r="R9" s="45"/>
      <c r="S9" s="45"/>
    </row>
    <row r="10" spans="1:19" s="17" customFormat="1" x14ac:dyDescent="0.15">
      <c r="A10" s="15"/>
      <c r="B10" s="31"/>
      <c r="C10" s="14"/>
      <c r="D10" s="59"/>
      <c r="E10" s="29"/>
      <c r="F10" s="29"/>
      <c r="G10" s="64"/>
      <c r="H10" s="57"/>
      <c r="I10" s="57"/>
      <c r="J10" s="60"/>
      <c r="K10" s="44"/>
      <c r="L10" s="41"/>
      <c r="M10" s="41"/>
      <c r="N10" s="41"/>
      <c r="O10" s="41"/>
      <c r="P10" s="41"/>
      <c r="Q10" s="41"/>
      <c r="R10" s="41"/>
      <c r="S10" s="41"/>
    </row>
    <row r="11" spans="1:19" s="17" customFormat="1" x14ac:dyDescent="0.15">
      <c r="A11" s="30"/>
      <c r="B11" s="31"/>
      <c r="C11" s="14"/>
      <c r="D11" s="59"/>
      <c r="E11" s="29"/>
      <c r="F11" s="29"/>
      <c r="G11" s="64"/>
      <c r="H11" s="57"/>
      <c r="I11" s="57"/>
      <c r="J11" s="77"/>
      <c r="K11" s="50"/>
      <c r="L11" s="41"/>
      <c r="M11" s="41"/>
      <c r="N11" s="41"/>
      <c r="O11" s="41"/>
      <c r="P11" s="41"/>
      <c r="Q11" s="41"/>
      <c r="R11" s="41"/>
      <c r="S11" s="41"/>
    </row>
    <row r="12" spans="1:19" s="17" customFormat="1" x14ac:dyDescent="0.2">
      <c r="A12" s="12"/>
      <c r="B12" s="13"/>
      <c r="C12" s="7"/>
      <c r="D12" s="59"/>
      <c r="E12" s="29"/>
      <c r="F12" s="29"/>
      <c r="G12" s="66"/>
      <c r="H12" s="3"/>
      <c r="I12" s="3"/>
      <c r="J12" s="60"/>
      <c r="K12" s="44"/>
      <c r="L12" s="45"/>
      <c r="M12" s="45"/>
      <c r="N12" s="45"/>
      <c r="O12" s="45"/>
      <c r="P12" s="45"/>
      <c r="Q12" s="45"/>
      <c r="R12" s="45"/>
      <c r="S12" s="45"/>
    </row>
    <row r="13" spans="1:19" s="17" customFormat="1" x14ac:dyDescent="0.15">
      <c r="A13" s="60"/>
      <c r="B13" s="61"/>
      <c r="C13" s="28"/>
      <c r="D13" s="59"/>
      <c r="E13" s="29"/>
      <c r="F13" s="29"/>
      <c r="G13" s="67"/>
      <c r="H13" s="57"/>
      <c r="I13" s="57"/>
      <c r="J13" s="60"/>
      <c r="K13" s="44"/>
      <c r="L13" s="41"/>
      <c r="M13" s="41"/>
      <c r="N13" s="41"/>
      <c r="O13" s="41"/>
      <c r="P13" s="41"/>
      <c r="Q13" s="41"/>
      <c r="R13" s="41"/>
      <c r="S13" s="41"/>
    </row>
    <row r="14" spans="1:19" s="17" customFormat="1" x14ac:dyDescent="0.2">
      <c r="A14" s="12"/>
      <c r="B14" s="13"/>
      <c r="C14" s="7"/>
      <c r="D14" s="59"/>
      <c r="E14" s="29"/>
      <c r="F14" s="29"/>
      <c r="G14" s="67"/>
      <c r="H14" s="3"/>
      <c r="I14" s="3"/>
      <c r="J14" s="60"/>
      <c r="K14" s="44"/>
      <c r="L14" s="45"/>
      <c r="M14" s="45"/>
      <c r="N14" s="45"/>
      <c r="O14" s="45"/>
      <c r="P14" s="45"/>
      <c r="Q14" s="45"/>
      <c r="R14" s="45"/>
      <c r="S14" s="45"/>
    </row>
    <row r="15" spans="1:19" s="17" customFormat="1" x14ac:dyDescent="0.15">
      <c r="A15" s="15"/>
      <c r="B15" s="31"/>
      <c r="C15" s="7"/>
      <c r="D15" s="59"/>
      <c r="E15" s="29"/>
      <c r="F15" s="29"/>
      <c r="G15" s="67"/>
      <c r="H15" s="57"/>
      <c r="I15" s="57"/>
      <c r="J15" s="60"/>
      <c r="K15" s="44"/>
      <c r="L15" s="41"/>
      <c r="M15" s="41"/>
      <c r="N15" s="41"/>
      <c r="O15" s="41"/>
      <c r="P15" s="41"/>
      <c r="Q15" s="41"/>
      <c r="R15" s="41"/>
      <c r="S15" s="41"/>
    </row>
    <row r="16" spans="1:19" s="17" customFormat="1" x14ac:dyDescent="0.15">
      <c r="A16" s="15"/>
      <c r="B16" s="31"/>
      <c r="C16" s="14"/>
      <c r="D16" s="59"/>
      <c r="E16" s="16"/>
      <c r="F16" s="56"/>
      <c r="G16" s="64"/>
      <c r="H16" s="57"/>
      <c r="I16" s="57"/>
      <c r="J16" s="60"/>
      <c r="K16" s="44"/>
      <c r="L16" s="41"/>
      <c r="M16" s="41"/>
      <c r="N16" s="41"/>
      <c r="O16" s="41"/>
      <c r="P16" s="41"/>
      <c r="Q16" s="41"/>
      <c r="R16" s="41"/>
      <c r="S16" s="41"/>
    </row>
    <row r="17" spans="1:19" s="17" customFormat="1" x14ac:dyDescent="0.2">
      <c r="A17" s="12"/>
      <c r="B17" s="7"/>
      <c r="C17" s="14"/>
      <c r="D17" s="59"/>
      <c r="E17" s="16"/>
      <c r="F17" s="2"/>
      <c r="G17" s="66"/>
      <c r="H17" s="3"/>
      <c r="I17" s="3"/>
      <c r="J17" s="60"/>
      <c r="K17" s="44"/>
      <c r="L17" s="45"/>
      <c r="M17" s="45"/>
      <c r="N17" s="45"/>
      <c r="O17" s="45"/>
      <c r="P17" s="45"/>
      <c r="Q17" s="45"/>
      <c r="R17" s="45"/>
      <c r="S17" s="45"/>
    </row>
    <row r="18" spans="1:19" s="17" customFormat="1" x14ac:dyDescent="0.2">
      <c r="A18" s="12"/>
      <c r="B18" s="13"/>
      <c r="C18" s="14"/>
      <c r="D18" s="59"/>
      <c r="E18" s="16"/>
      <c r="F18" s="2"/>
      <c r="G18" s="66"/>
      <c r="H18" s="3"/>
      <c r="I18" s="3"/>
      <c r="J18" s="60"/>
      <c r="K18" s="44"/>
      <c r="L18" s="45"/>
      <c r="M18" s="45"/>
      <c r="N18" s="45"/>
      <c r="O18" s="45"/>
      <c r="P18" s="45"/>
      <c r="Q18" s="45"/>
      <c r="R18" s="45"/>
      <c r="S18" s="45"/>
    </row>
    <row r="19" spans="1:19" s="17" customFormat="1" x14ac:dyDescent="0.2">
      <c r="A19" s="12"/>
      <c r="B19" s="13"/>
      <c r="C19" s="7"/>
      <c r="D19" s="59"/>
      <c r="E19" s="16"/>
      <c r="F19" s="2"/>
      <c r="G19" s="66"/>
      <c r="H19" s="3"/>
      <c r="I19" s="3"/>
      <c r="J19" s="60"/>
      <c r="K19" s="44"/>
      <c r="L19" s="45"/>
      <c r="M19" s="45"/>
      <c r="N19" s="45"/>
      <c r="O19" s="45"/>
      <c r="P19" s="45"/>
      <c r="Q19" s="45"/>
      <c r="R19" s="45"/>
      <c r="S19" s="45"/>
    </row>
    <row r="20" spans="1:19" s="17" customFormat="1" x14ac:dyDescent="0.15">
      <c r="A20" s="15"/>
      <c r="B20" s="31"/>
      <c r="C20" s="7"/>
      <c r="D20" s="59"/>
      <c r="E20" s="16"/>
      <c r="F20" s="56"/>
      <c r="G20" s="64"/>
      <c r="H20" s="57"/>
      <c r="I20" s="57"/>
      <c r="J20" s="60"/>
      <c r="K20" s="44"/>
      <c r="L20" s="41"/>
      <c r="M20" s="41"/>
      <c r="N20" s="41"/>
      <c r="O20" s="41"/>
      <c r="P20" s="41"/>
      <c r="Q20" s="41"/>
      <c r="R20" s="41"/>
      <c r="S20" s="41"/>
    </row>
    <row r="21" spans="1:19" s="17" customFormat="1" x14ac:dyDescent="0.15">
      <c r="A21" s="15"/>
      <c r="B21" s="24"/>
      <c r="C21" s="14"/>
      <c r="D21" s="59"/>
      <c r="E21" s="16"/>
      <c r="F21" s="56"/>
      <c r="G21" s="64"/>
      <c r="H21" s="57"/>
      <c r="I21" s="57"/>
      <c r="J21" s="60"/>
      <c r="K21" s="44"/>
      <c r="L21" s="41"/>
      <c r="M21" s="41"/>
      <c r="N21" s="41"/>
      <c r="O21" s="41"/>
      <c r="P21" s="41"/>
      <c r="Q21" s="41"/>
      <c r="R21" s="41"/>
      <c r="S21" s="41"/>
    </row>
    <row r="22" spans="1:19" s="17" customFormat="1" x14ac:dyDescent="0.2">
      <c r="A22" s="12"/>
      <c r="B22" s="13"/>
      <c r="C22" s="14"/>
      <c r="D22" s="59"/>
      <c r="E22" s="16"/>
      <c r="F22" s="2"/>
      <c r="G22" s="66"/>
      <c r="H22" s="3"/>
      <c r="I22" s="3"/>
      <c r="J22" s="60"/>
      <c r="K22" s="44"/>
      <c r="L22" s="45"/>
      <c r="M22" s="45"/>
      <c r="N22" s="45"/>
      <c r="O22" s="45"/>
      <c r="P22" s="45"/>
      <c r="Q22" s="45"/>
      <c r="R22" s="45"/>
      <c r="S22" s="45"/>
    </row>
    <row r="23" spans="1:19" s="17" customFormat="1" x14ac:dyDescent="0.2">
      <c r="A23" s="18"/>
      <c r="B23" s="13"/>
      <c r="C23" s="14"/>
      <c r="D23" s="14"/>
      <c r="E23" s="19"/>
      <c r="F23" s="2"/>
      <c r="G23" s="66"/>
      <c r="H23" s="3"/>
      <c r="I23" s="3"/>
      <c r="J23" s="78"/>
      <c r="K23" s="47"/>
      <c r="L23" s="45"/>
      <c r="M23" s="45"/>
      <c r="N23" s="45"/>
      <c r="O23" s="45"/>
      <c r="P23" s="45"/>
      <c r="Q23" s="45"/>
      <c r="R23" s="45"/>
      <c r="S23" s="45"/>
    </row>
    <row r="24" spans="1:19" s="17" customFormat="1" x14ac:dyDescent="0.2">
      <c r="A24" s="18"/>
      <c r="B24" s="13"/>
      <c r="C24" s="14"/>
      <c r="D24" s="14"/>
      <c r="E24" s="19"/>
      <c r="F24" s="2"/>
      <c r="G24" s="66"/>
      <c r="H24" s="3"/>
      <c r="I24" s="3"/>
      <c r="J24" s="78"/>
      <c r="K24" s="47"/>
      <c r="L24" s="45"/>
      <c r="M24" s="45"/>
      <c r="N24" s="45"/>
      <c r="O24" s="45"/>
      <c r="P24" s="45"/>
      <c r="Q24" s="45"/>
      <c r="R24" s="45"/>
      <c r="S24" s="45"/>
    </row>
    <row r="25" spans="1:19" s="17" customFormat="1" x14ac:dyDescent="0.15">
      <c r="A25" s="1"/>
      <c r="B25" s="31"/>
      <c r="C25" s="14"/>
      <c r="D25" s="7"/>
      <c r="E25" s="26"/>
      <c r="F25" s="56"/>
      <c r="G25" s="64"/>
      <c r="H25" s="57"/>
      <c r="I25" s="57"/>
      <c r="J25" s="78"/>
      <c r="K25" s="47"/>
      <c r="L25" s="41"/>
      <c r="M25" s="41"/>
      <c r="N25" s="41"/>
      <c r="O25" s="41"/>
      <c r="P25" s="41"/>
      <c r="Q25" s="41"/>
      <c r="R25" s="41"/>
      <c r="S25" s="41"/>
    </row>
    <row r="26" spans="1:19" s="17" customFormat="1" x14ac:dyDescent="0.2">
      <c r="A26" s="18"/>
      <c r="B26" s="13"/>
      <c r="C26" s="14"/>
      <c r="D26" s="14"/>
      <c r="E26" s="19"/>
      <c r="F26" s="2"/>
      <c r="G26" s="66"/>
      <c r="H26" s="3"/>
      <c r="I26" s="3"/>
      <c r="J26" s="78"/>
      <c r="K26" s="47"/>
      <c r="L26" s="45"/>
      <c r="M26" s="45"/>
      <c r="N26" s="45"/>
      <c r="O26" s="45"/>
      <c r="P26" s="45"/>
      <c r="Q26" s="45"/>
      <c r="R26" s="45"/>
      <c r="S26" s="45"/>
    </row>
    <row r="27" spans="1:19" s="17" customFormat="1" x14ac:dyDescent="0.2">
      <c r="A27" s="18"/>
      <c r="B27" s="13"/>
      <c r="C27" s="20"/>
      <c r="D27" s="21"/>
      <c r="E27" s="23"/>
      <c r="F27" s="2"/>
      <c r="G27" s="66"/>
      <c r="H27" s="3"/>
      <c r="I27" s="3"/>
      <c r="J27" s="79"/>
      <c r="K27" s="48"/>
      <c r="L27" s="45"/>
      <c r="M27" s="45"/>
      <c r="N27" s="45"/>
      <c r="O27" s="45"/>
      <c r="P27" s="45"/>
      <c r="Q27" s="45"/>
      <c r="R27" s="45"/>
      <c r="S27" s="45"/>
    </row>
    <row r="28" spans="1:19" s="17" customFormat="1" x14ac:dyDescent="0.2">
      <c r="A28" s="18"/>
      <c r="B28" s="13"/>
      <c r="C28" s="14"/>
      <c r="D28" s="14"/>
      <c r="E28" s="19"/>
      <c r="F28" s="51"/>
      <c r="G28" s="68"/>
      <c r="H28" s="52"/>
      <c r="I28" s="52"/>
      <c r="J28" s="78"/>
      <c r="K28" s="47"/>
      <c r="L28" s="45"/>
      <c r="M28" s="45"/>
      <c r="N28" s="45"/>
      <c r="O28" s="45"/>
      <c r="P28" s="45"/>
      <c r="Q28" s="45"/>
      <c r="R28" s="45"/>
      <c r="S28" s="45"/>
    </row>
    <row r="29" spans="1:19" s="17" customFormat="1" x14ac:dyDescent="0.2">
      <c r="A29" s="18"/>
      <c r="B29" s="13"/>
      <c r="C29" s="7"/>
      <c r="D29" s="14"/>
      <c r="E29" s="19"/>
      <c r="F29" s="53"/>
      <c r="G29" s="69"/>
      <c r="H29" s="54"/>
      <c r="I29" s="54"/>
      <c r="J29" s="78"/>
      <c r="K29" s="47"/>
      <c r="L29" s="45"/>
      <c r="M29" s="45"/>
      <c r="N29" s="45"/>
      <c r="O29" s="45"/>
      <c r="P29" s="45"/>
      <c r="Q29" s="45"/>
      <c r="R29" s="45"/>
      <c r="S29" s="45"/>
    </row>
    <row r="30" spans="1:19" s="17" customFormat="1" x14ac:dyDescent="0.2">
      <c r="A30" s="22"/>
      <c r="B30" s="13"/>
      <c r="C30" s="14"/>
      <c r="D30" s="7"/>
      <c r="E30" s="19"/>
      <c r="F30" s="19"/>
      <c r="G30" s="70"/>
      <c r="H30" s="19"/>
      <c r="I30" s="19"/>
      <c r="J30" s="80"/>
      <c r="K30" s="47"/>
      <c r="L30" s="45"/>
      <c r="M30" s="45"/>
      <c r="N30" s="45"/>
      <c r="O30" s="45"/>
      <c r="P30" s="45"/>
      <c r="Q30" s="45"/>
      <c r="R30" s="45"/>
      <c r="S30" s="45"/>
    </row>
    <row r="31" spans="1:19" s="17" customFormat="1" x14ac:dyDescent="0.2">
      <c r="A31" s="22"/>
      <c r="B31" s="13"/>
      <c r="C31" s="14"/>
      <c r="D31" s="7"/>
      <c r="E31" s="19"/>
      <c r="F31" s="55"/>
      <c r="G31" s="71"/>
      <c r="H31" s="55"/>
      <c r="I31" s="55"/>
      <c r="J31" s="78"/>
      <c r="K31" s="47"/>
      <c r="L31" s="45"/>
      <c r="M31" s="45"/>
      <c r="N31" s="45"/>
      <c r="O31" s="45"/>
      <c r="P31" s="45"/>
      <c r="Q31" s="45"/>
      <c r="R31" s="45"/>
      <c r="S31" s="45"/>
    </row>
    <row r="32" spans="1:19" s="17" customFormat="1" x14ac:dyDescent="0.2">
      <c r="A32" s="22"/>
      <c r="B32" s="13"/>
      <c r="C32" s="25"/>
      <c r="D32" s="7"/>
      <c r="E32" s="19"/>
      <c r="F32" s="54"/>
      <c r="G32" s="72"/>
      <c r="H32" s="11"/>
      <c r="I32" s="11"/>
      <c r="J32" s="78"/>
      <c r="K32" s="47"/>
      <c r="L32" s="45"/>
      <c r="M32" s="45"/>
      <c r="N32" s="45"/>
      <c r="O32" s="45"/>
      <c r="P32" s="45"/>
      <c r="Q32" s="45"/>
      <c r="R32" s="45"/>
      <c r="S32" s="45"/>
    </row>
    <row r="33" spans="1:19" s="17" customFormat="1" x14ac:dyDescent="0.2">
      <c r="A33" s="18"/>
      <c r="B33" s="13"/>
      <c r="C33" s="7"/>
      <c r="D33" s="7"/>
      <c r="E33" s="19"/>
      <c r="F33" s="54"/>
      <c r="G33" s="72"/>
      <c r="H33" s="11"/>
      <c r="I33" s="11"/>
      <c r="J33" s="78"/>
      <c r="K33" s="47"/>
      <c r="L33" s="45"/>
      <c r="M33" s="45"/>
      <c r="N33" s="45"/>
      <c r="O33" s="45"/>
      <c r="P33" s="45"/>
      <c r="Q33" s="45"/>
      <c r="R33" s="45"/>
      <c r="S33" s="45"/>
    </row>
    <row r="34" spans="1:19" s="17" customFormat="1" x14ac:dyDescent="0.2">
      <c r="A34" s="18"/>
      <c r="B34" s="13"/>
      <c r="C34" s="14"/>
      <c r="D34" s="7"/>
      <c r="E34" s="19"/>
      <c r="F34" s="54"/>
      <c r="G34" s="72"/>
      <c r="H34" s="11"/>
      <c r="I34" s="11"/>
      <c r="J34" s="78"/>
      <c r="K34" s="47"/>
      <c r="L34" s="45"/>
      <c r="M34" s="45"/>
      <c r="N34" s="45"/>
      <c r="O34" s="45"/>
      <c r="P34" s="45"/>
      <c r="Q34" s="45"/>
      <c r="R34" s="45"/>
      <c r="S34" s="45"/>
    </row>
    <row r="35" spans="1:19" s="17" customFormat="1" x14ac:dyDescent="0.15">
      <c r="A35" s="15"/>
      <c r="B35" s="24"/>
      <c r="C35" s="14"/>
      <c r="D35" s="59"/>
      <c r="E35" s="16"/>
      <c r="F35" s="56"/>
      <c r="G35" s="64"/>
      <c r="H35" s="57"/>
      <c r="I35" s="57"/>
      <c r="J35" s="60"/>
      <c r="K35" s="44"/>
      <c r="L35" s="41"/>
      <c r="M35" s="41"/>
      <c r="N35" s="41"/>
      <c r="O35" s="41"/>
      <c r="P35" s="41"/>
      <c r="Q35" s="41"/>
      <c r="R35" s="41"/>
      <c r="S35" s="41"/>
    </row>
    <row r="36" spans="1:19" s="17" customFormat="1" ht="12.75" customHeight="1" x14ac:dyDescent="0.2">
      <c r="A36" s="145" t="s">
        <v>22</v>
      </c>
      <c r="B36" s="146"/>
      <c r="C36" s="146"/>
      <c r="D36" s="146"/>
      <c r="E36" s="147"/>
      <c r="F36" s="73"/>
      <c r="G36" s="73"/>
      <c r="H36" s="74"/>
      <c r="I36" s="11"/>
      <c r="J36" s="78"/>
      <c r="K36" s="47"/>
      <c r="L36" s="45"/>
      <c r="M36" s="45"/>
      <c r="N36" s="45"/>
      <c r="O36" s="45"/>
      <c r="P36" s="45"/>
      <c r="Q36" s="45"/>
      <c r="R36" s="45"/>
      <c r="S36" s="45"/>
    </row>
  </sheetData>
  <mergeCells count="4">
    <mergeCell ref="J1:S1"/>
    <mergeCell ref="M2:S2"/>
    <mergeCell ref="A1:I1"/>
    <mergeCell ref="A36:E36"/>
  </mergeCells>
  <pageMargins left="0.23622047244094491" right="0.1574803149606299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view="pageLayout" zoomScale="120" zoomScaleNormal="70" zoomScaleSheetLayoutView="79" zoomScalePageLayoutView="120" workbookViewId="0">
      <selection activeCell="D43" sqref="D43"/>
    </sheetView>
  </sheetViews>
  <sheetFormatPr defaultColWidth="9.140625" defaultRowHeight="17.25" x14ac:dyDescent="0.2"/>
  <cols>
    <col min="1" max="1" width="3.42578125" style="103" customWidth="1"/>
    <col min="2" max="2" width="3.140625" style="89" customWidth="1"/>
    <col min="3" max="3" width="50.5703125" style="89" customWidth="1"/>
    <col min="4" max="5" width="11.7109375" style="102" customWidth="1"/>
    <col min="6" max="6" width="11" style="102" customWidth="1"/>
    <col min="7" max="7" width="11.42578125" style="101" customWidth="1"/>
    <col min="8" max="16384" width="9.140625" style="89"/>
  </cols>
  <sheetData>
    <row r="1" spans="1:7" s="83" customFormat="1" x14ac:dyDescent="0.2">
      <c r="A1" s="168" t="s">
        <v>23</v>
      </c>
      <c r="B1" s="168"/>
      <c r="C1" s="168"/>
      <c r="D1" s="168"/>
      <c r="E1" s="168"/>
      <c r="F1" s="168"/>
      <c r="G1" s="168"/>
    </row>
    <row r="2" spans="1:7" s="83" customFormat="1" x14ac:dyDescent="0.2">
      <c r="A2" s="84"/>
      <c r="B2" s="169" t="s">
        <v>24</v>
      </c>
      <c r="C2" s="169"/>
      <c r="D2" s="169"/>
      <c r="E2" s="169"/>
      <c r="F2" s="169"/>
      <c r="G2" s="169"/>
    </row>
    <row r="3" spans="1:7" s="83" customFormat="1" ht="8.25" customHeight="1" x14ac:dyDescent="0.2">
      <c r="A3" s="84"/>
      <c r="B3" s="84"/>
      <c r="C3" s="84"/>
      <c r="D3" s="84"/>
      <c r="E3" s="84"/>
      <c r="F3" s="84"/>
      <c r="G3" s="84"/>
    </row>
    <row r="4" spans="1:7" s="85" customFormat="1" ht="34.5" customHeight="1" x14ac:dyDescent="0.2">
      <c r="A4" s="104" t="s">
        <v>59</v>
      </c>
      <c r="B4" s="148" t="s">
        <v>25</v>
      </c>
      <c r="C4" s="149"/>
      <c r="D4" s="105" t="s">
        <v>26</v>
      </c>
      <c r="E4" s="105" t="s">
        <v>27</v>
      </c>
      <c r="F4" s="106" t="s">
        <v>28</v>
      </c>
      <c r="G4" s="107" t="s">
        <v>29</v>
      </c>
    </row>
    <row r="5" spans="1:7" s="82" customFormat="1" ht="17.25" customHeight="1" x14ac:dyDescent="0.2">
      <c r="A5" s="172" t="s">
        <v>30</v>
      </c>
      <c r="B5" s="173"/>
      <c r="C5" s="174"/>
      <c r="D5" s="108">
        <f>D6+D22+D33</f>
        <v>148449100</v>
      </c>
      <c r="E5" s="108">
        <f t="shared" ref="E5:F5" si="0">E6+E22+E33</f>
        <v>110006675</v>
      </c>
      <c r="F5" s="108">
        <f t="shared" si="0"/>
        <v>38442425</v>
      </c>
      <c r="G5" s="109"/>
    </row>
    <row r="6" spans="1:7" s="82" customFormat="1" x14ac:dyDescent="0.2">
      <c r="A6" s="165" t="s">
        <v>58</v>
      </c>
      <c r="B6" s="166"/>
      <c r="C6" s="167"/>
      <c r="D6" s="110">
        <f>D7+D15+D17+D20</f>
        <v>67799100</v>
      </c>
      <c r="E6" s="110">
        <f t="shared" ref="E6:F6" si="1">E7+E15+E17+E20</f>
        <v>43356675</v>
      </c>
      <c r="F6" s="110">
        <f t="shared" si="1"/>
        <v>24442425</v>
      </c>
      <c r="G6" s="111"/>
    </row>
    <row r="7" spans="1:7" s="82" customFormat="1" ht="39" customHeight="1" x14ac:dyDescent="0.2">
      <c r="A7" s="139">
        <v>1</v>
      </c>
      <c r="B7" s="170" t="s">
        <v>31</v>
      </c>
      <c r="C7" s="171"/>
      <c r="D7" s="131">
        <f>SUM(D8:D14)</f>
        <v>20599100</v>
      </c>
      <c r="E7" s="131">
        <f t="shared" ref="E7:F7" si="2">SUM(E8:E14)</f>
        <v>16156675</v>
      </c>
      <c r="F7" s="131">
        <f t="shared" si="2"/>
        <v>4442425</v>
      </c>
      <c r="G7" s="113" t="s">
        <v>60</v>
      </c>
    </row>
    <row r="8" spans="1:7" ht="22.5" x14ac:dyDescent="0.2">
      <c r="A8" s="95"/>
      <c r="B8" s="125"/>
      <c r="C8" s="134" t="s">
        <v>61</v>
      </c>
      <c r="D8" s="135">
        <v>3102000</v>
      </c>
      <c r="E8" s="87">
        <v>3102000</v>
      </c>
      <c r="F8" s="88">
        <f t="shared" ref="F8:F13" si="3">SUM(D9-E9)</f>
        <v>0</v>
      </c>
      <c r="G8" s="86" t="s">
        <v>65</v>
      </c>
    </row>
    <row r="9" spans="1:7" ht="34.5" x14ac:dyDescent="0.2">
      <c r="A9" s="95"/>
      <c r="B9" s="127"/>
      <c r="C9" s="130" t="s">
        <v>62</v>
      </c>
      <c r="D9" s="135">
        <v>2313200</v>
      </c>
      <c r="E9" s="87">
        <v>2313200</v>
      </c>
      <c r="F9" s="88">
        <f t="shared" si="3"/>
        <v>0</v>
      </c>
      <c r="G9" s="86" t="s">
        <v>66</v>
      </c>
    </row>
    <row r="10" spans="1:7" ht="34.5" x14ac:dyDescent="0.2">
      <c r="A10" s="95"/>
      <c r="B10" s="123"/>
      <c r="C10" s="136" t="s">
        <v>63</v>
      </c>
      <c r="D10" s="135">
        <v>9000000</v>
      </c>
      <c r="E10" s="87">
        <v>9000000</v>
      </c>
      <c r="F10" s="88">
        <v>0</v>
      </c>
      <c r="G10" s="86" t="s">
        <v>67</v>
      </c>
    </row>
    <row r="11" spans="1:7" ht="22.5" x14ac:dyDescent="0.2">
      <c r="A11" s="95"/>
      <c r="B11" s="127"/>
      <c r="C11" s="130" t="s">
        <v>32</v>
      </c>
      <c r="D11" s="135">
        <v>2200000</v>
      </c>
      <c r="E11" s="87">
        <v>0</v>
      </c>
      <c r="F11" s="88">
        <v>2200000</v>
      </c>
      <c r="G11" s="86" t="s">
        <v>68</v>
      </c>
    </row>
    <row r="12" spans="1:7" ht="22.5" x14ac:dyDescent="0.2">
      <c r="A12" s="95"/>
      <c r="B12" s="123"/>
      <c r="C12" s="136" t="s">
        <v>33</v>
      </c>
      <c r="D12" s="135">
        <v>2242425</v>
      </c>
      <c r="E12" s="87">
        <v>0</v>
      </c>
      <c r="F12" s="88">
        <v>2242425</v>
      </c>
      <c r="G12" s="86" t="s">
        <v>60</v>
      </c>
    </row>
    <row r="13" spans="1:7" ht="34.5" x14ac:dyDescent="0.2">
      <c r="A13" s="95"/>
      <c r="B13" s="127"/>
      <c r="C13" s="130" t="s">
        <v>34</v>
      </c>
      <c r="D13" s="135">
        <v>1390600</v>
      </c>
      <c r="E13" s="87">
        <v>1390600</v>
      </c>
      <c r="F13" s="88">
        <f t="shared" si="3"/>
        <v>0</v>
      </c>
      <c r="G13" s="86" t="s">
        <v>69</v>
      </c>
    </row>
    <row r="14" spans="1:7" ht="22.5" x14ac:dyDescent="0.2">
      <c r="A14" s="97"/>
      <c r="B14" s="126"/>
      <c r="C14" s="132" t="s">
        <v>35</v>
      </c>
      <c r="D14" s="135">
        <v>350875</v>
      </c>
      <c r="E14" s="87">
        <v>350875</v>
      </c>
      <c r="F14" s="88">
        <v>0</v>
      </c>
      <c r="G14" s="86" t="s">
        <v>60</v>
      </c>
    </row>
    <row r="15" spans="1:7" ht="37.5" customHeight="1" x14ac:dyDescent="0.2">
      <c r="A15" s="119">
        <v>2</v>
      </c>
      <c r="B15" s="152" t="s">
        <v>64</v>
      </c>
      <c r="C15" s="153"/>
      <c r="D15" s="133">
        <f>D16</f>
        <v>6200000</v>
      </c>
      <c r="E15" s="114">
        <f t="shared" ref="E15:F15" si="4">E16</f>
        <v>6200000</v>
      </c>
      <c r="F15" s="114">
        <f t="shared" si="4"/>
        <v>0</v>
      </c>
      <c r="G15" s="113" t="s">
        <v>70</v>
      </c>
    </row>
    <row r="16" spans="1:7" x14ac:dyDescent="0.2">
      <c r="A16" s="140"/>
      <c r="B16" s="128"/>
      <c r="C16" s="130" t="s">
        <v>36</v>
      </c>
      <c r="D16" s="135">
        <v>6200000</v>
      </c>
      <c r="E16" s="87">
        <v>6200000</v>
      </c>
      <c r="F16" s="88">
        <v>0</v>
      </c>
      <c r="G16" s="86"/>
    </row>
    <row r="17" spans="1:7" ht="39" customHeight="1" x14ac:dyDescent="0.2">
      <c r="A17" s="115">
        <v>3</v>
      </c>
      <c r="B17" s="152" t="s">
        <v>71</v>
      </c>
      <c r="C17" s="153"/>
      <c r="D17" s="133">
        <f>D18+D19</f>
        <v>40000000</v>
      </c>
      <c r="E17" s="114">
        <f t="shared" ref="E17:F17" si="5">E18+E19</f>
        <v>20000000</v>
      </c>
      <c r="F17" s="114">
        <f t="shared" si="5"/>
        <v>20000000</v>
      </c>
      <c r="G17" s="113" t="s">
        <v>37</v>
      </c>
    </row>
    <row r="18" spans="1:7" ht="34.5" x14ac:dyDescent="0.2">
      <c r="A18" s="95"/>
      <c r="B18" s="127"/>
      <c r="C18" s="130" t="s">
        <v>78</v>
      </c>
      <c r="D18" s="135">
        <v>20000000</v>
      </c>
      <c r="E18" s="87">
        <v>20000000</v>
      </c>
      <c r="F18" s="88">
        <v>0</v>
      </c>
      <c r="G18" s="86"/>
    </row>
    <row r="19" spans="1:7" ht="34.5" x14ac:dyDescent="0.2">
      <c r="A19" s="97"/>
      <c r="B19" s="123"/>
      <c r="C19" s="136" t="s">
        <v>79</v>
      </c>
      <c r="D19" s="135">
        <v>20000000</v>
      </c>
      <c r="E19" s="87">
        <v>0</v>
      </c>
      <c r="F19" s="88">
        <v>20000000</v>
      </c>
      <c r="G19" s="86"/>
    </row>
    <row r="20" spans="1:7" ht="40.5" customHeight="1" x14ac:dyDescent="0.2">
      <c r="A20" s="119">
        <v>4</v>
      </c>
      <c r="B20" s="154" t="s">
        <v>38</v>
      </c>
      <c r="C20" s="155"/>
      <c r="D20" s="133">
        <f>D21</f>
        <v>1000000</v>
      </c>
      <c r="E20" s="114">
        <f t="shared" ref="E20:F20" si="6">E21</f>
        <v>1000000</v>
      </c>
      <c r="F20" s="114">
        <f t="shared" si="6"/>
        <v>0</v>
      </c>
      <c r="G20" s="113" t="s">
        <v>70</v>
      </c>
    </row>
    <row r="21" spans="1:7" ht="34.5" x14ac:dyDescent="0.2">
      <c r="A21" s="91"/>
      <c r="B21" s="128"/>
      <c r="C21" s="137" t="s">
        <v>72</v>
      </c>
      <c r="D21" s="135">
        <v>1000000</v>
      </c>
      <c r="E21" s="87">
        <v>1000000</v>
      </c>
      <c r="F21" s="88">
        <v>0</v>
      </c>
      <c r="G21" s="86"/>
    </row>
    <row r="22" spans="1:7" ht="39" customHeight="1" x14ac:dyDescent="0.2">
      <c r="A22" s="158" t="s">
        <v>39</v>
      </c>
      <c r="B22" s="159"/>
      <c r="C22" s="159"/>
      <c r="D22" s="116">
        <f>D23+D25+D27+D29+D31</f>
        <v>25000000</v>
      </c>
      <c r="E22" s="116">
        <f t="shared" ref="E22:F22" si="7">E23+E25+E27+E29+E31</f>
        <v>25000000</v>
      </c>
      <c r="F22" s="116">
        <f t="shared" si="7"/>
        <v>0</v>
      </c>
      <c r="G22" s="117"/>
    </row>
    <row r="23" spans="1:7" ht="22.5" customHeight="1" x14ac:dyDescent="0.2">
      <c r="A23" s="118">
        <v>5</v>
      </c>
      <c r="B23" s="156" t="s">
        <v>40</v>
      </c>
      <c r="C23" s="157"/>
      <c r="D23" s="133">
        <f>D24</f>
        <v>10000000</v>
      </c>
      <c r="E23" s="114">
        <f>E24</f>
        <v>10000000</v>
      </c>
      <c r="F23" s="112">
        <f>F24</f>
        <v>0</v>
      </c>
      <c r="G23" s="113" t="s">
        <v>73</v>
      </c>
    </row>
    <row r="24" spans="1:7" x14ac:dyDescent="0.2">
      <c r="A24" s="90"/>
      <c r="B24" s="124"/>
      <c r="C24" s="136" t="s">
        <v>41</v>
      </c>
      <c r="D24" s="135">
        <v>10000000</v>
      </c>
      <c r="E24" s="87">
        <v>10000000</v>
      </c>
      <c r="F24" s="88">
        <v>0</v>
      </c>
      <c r="G24" s="86"/>
    </row>
    <row r="25" spans="1:7" ht="22.5" customHeight="1" x14ac:dyDescent="0.2">
      <c r="A25" s="115">
        <v>6</v>
      </c>
      <c r="B25" s="156" t="s">
        <v>42</v>
      </c>
      <c r="C25" s="157"/>
      <c r="D25" s="133">
        <f>D26</f>
        <v>8000000</v>
      </c>
      <c r="E25" s="114">
        <f>E26</f>
        <v>8000000</v>
      </c>
      <c r="F25" s="112">
        <f>SUM(D26-E26)</f>
        <v>0</v>
      </c>
      <c r="G25" s="113" t="s">
        <v>73</v>
      </c>
    </row>
    <row r="26" spans="1:7" x14ac:dyDescent="0.2">
      <c r="A26" s="90"/>
      <c r="B26" s="123"/>
      <c r="C26" s="136" t="s">
        <v>74</v>
      </c>
      <c r="D26" s="135">
        <v>8000000</v>
      </c>
      <c r="E26" s="87">
        <v>8000000</v>
      </c>
      <c r="F26" s="88">
        <v>0</v>
      </c>
      <c r="G26" s="86"/>
    </row>
    <row r="27" spans="1:7" ht="22.5" customHeight="1" x14ac:dyDescent="0.2">
      <c r="A27" s="115">
        <v>7</v>
      </c>
      <c r="B27" s="156" t="s">
        <v>43</v>
      </c>
      <c r="C27" s="157"/>
      <c r="D27" s="133">
        <f>D28</f>
        <v>3000000</v>
      </c>
      <c r="E27" s="114">
        <v>3000000</v>
      </c>
      <c r="F27" s="112">
        <f>F28</f>
        <v>0</v>
      </c>
      <c r="G27" s="113" t="s">
        <v>73</v>
      </c>
    </row>
    <row r="28" spans="1:7" x14ac:dyDescent="0.2">
      <c r="A28" s="90"/>
      <c r="B28" s="124"/>
      <c r="C28" s="136" t="s">
        <v>44</v>
      </c>
      <c r="D28" s="135">
        <v>3000000</v>
      </c>
      <c r="E28" s="87">
        <v>3000000</v>
      </c>
      <c r="F28" s="88">
        <v>0</v>
      </c>
      <c r="G28" s="86"/>
    </row>
    <row r="29" spans="1:7" ht="22.5" customHeight="1" x14ac:dyDescent="0.2">
      <c r="A29" s="115">
        <v>8</v>
      </c>
      <c r="B29" s="156" t="s">
        <v>45</v>
      </c>
      <c r="C29" s="157"/>
      <c r="D29" s="133">
        <f>D30</f>
        <v>2000000</v>
      </c>
      <c r="E29" s="114">
        <f>E30</f>
        <v>2000000</v>
      </c>
      <c r="F29" s="112">
        <f>SUM(D30-E30)</f>
        <v>0</v>
      </c>
      <c r="G29" s="113" t="s">
        <v>73</v>
      </c>
    </row>
    <row r="30" spans="1:7" x14ac:dyDescent="0.2">
      <c r="A30" s="92"/>
      <c r="B30" s="128"/>
      <c r="C30" s="130" t="s">
        <v>46</v>
      </c>
      <c r="D30" s="135">
        <v>2000000</v>
      </c>
      <c r="E30" s="87">
        <v>2000000</v>
      </c>
      <c r="F30" s="88">
        <f>F31</f>
        <v>0</v>
      </c>
      <c r="G30" s="86"/>
    </row>
    <row r="31" spans="1:7" ht="39" customHeight="1" x14ac:dyDescent="0.2">
      <c r="A31" s="115">
        <v>9</v>
      </c>
      <c r="B31" s="156" t="s">
        <v>47</v>
      </c>
      <c r="C31" s="157"/>
      <c r="D31" s="133">
        <f>D32</f>
        <v>2000000</v>
      </c>
      <c r="E31" s="114">
        <f>E32</f>
        <v>2000000</v>
      </c>
      <c r="F31" s="112">
        <f>SUM(D32-E32)</f>
        <v>0</v>
      </c>
      <c r="G31" s="113" t="s">
        <v>73</v>
      </c>
    </row>
    <row r="32" spans="1:7" x14ac:dyDescent="0.2">
      <c r="A32" s="92"/>
      <c r="B32" s="128"/>
      <c r="C32" s="130" t="s">
        <v>48</v>
      </c>
      <c r="D32" s="135">
        <v>2000000</v>
      </c>
      <c r="E32" s="87">
        <v>2000000</v>
      </c>
      <c r="F32" s="88">
        <v>0</v>
      </c>
      <c r="G32" s="86"/>
    </row>
    <row r="33" spans="1:7" x14ac:dyDescent="0.2">
      <c r="A33" s="162" t="s">
        <v>49</v>
      </c>
      <c r="B33" s="163"/>
      <c r="C33" s="164"/>
      <c r="D33" s="138">
        <f>D34+D36+D42</f>
        <v>55650000</v>
      </c>
      <c r="E33" s="138">
        <f t="shared" ref="E33:F33" si="8">E34+E36+E42</f>
        <v>41650000</v>
      </c>
      <c r="F33" s="138">
        <f t="shared" si="8"/>
        <v>14000000</v>
      </c>
      <c r="G33" s="117"/>
    </row>
    <row r="34" spans="1:7" ht="33.75" x14ac:dyDescent="0.2">
      <c r="A34" s="119">
        <v>10</v>
      </c>
      <c r="B34" s="160" t="s">
        <v>50</v>
      </c>
      <c r="C34" s="161"/>
      <c r="D34" s="133">
        <f>D35</f>
        <v>14000000</v>
      </c>
      <c r="E34" s="114">
        <f t="shared" ref="E34:F34" si="9">E35</f>
        <v>0</v>
      </c>
      <c r="F34" s="114">
        <f t="shared" si="9"/>
        <v>14000000</v>
      </c>
      <c r="G34" s="113" t="s">
        <v>75</v>
      </c>
    </row>
    <row r="35" spans="1:7" x14ac:dyDescent="0.2">
      <c r="A35" s="140"/>
      <c r="B35" s="128"/>
      <c r="C35" s="130" t="s">
        <v>51</v>
      </c>
      <c r="D35" s="135">
        <v>14000000</v>
      </c>
      <c r="E35" s="93">
        <v>0</v>
      </c>
      <c r="F35" s="88">
        <v>14000000</v>
      </c>
      <c r="G35" s="86"/>
    </row>
    <row r="36" spans="1:7" ht="33.75" customHeight="1" x14ac:dyDescent="0.2">
      <c r="A36" s="115">
        <v>11</v>
      </c>
      <c r="B36" s="156" t="s">
        <v>52</v>
      </c>
      <c r="C36" s="157"/>
      <c r="D36" s="133">
        <f>SUM(D37:D41)</f>
        <v>3650000</v>
      </c>
      <c r="E36" s="114">
        <f t="shared" ref="E36:F36" si="10">SUM(E37:E41)</f>
        <v>3650000</v>
      </c>
      <c r="F36" s="114">
        <f t="shared" si="10"/>
        <v>0</v>
      </c>
      <c r="G36" s="113" t="s">
        <v>76</v>
      </c>
    </row>
    <row r="37" spans="1:7" ht="51.75" x14ac:dyDescent="0.2">
      <c r="A37" s="95"/>
      <c r="B37" s="127"/>
      <c r="C37" s="130" t="s">
        <v>53</v>
      </c>
      <c r="D37" s="135">
        <v>3000000</v>
      </c>
      <c r="E37" s="87">
        <v>3000000</v>
      </c>
      <c r="F37" s="88">
        <f>SUM(D38-E38)</f>
        <v>0</v>
      </c>
      <c r="G37" s="86"/>
    </row>
    <row r="38" spans="1:7" x14ac:dyDescent="0.2">
      <c r="A38" s="95"/>
      <c r="B38" s="127"/>
      <c r="C38" s="130" t="s">
        <v>54</v>
      </c>
      <c r="D38" s="135">
        <f>50*6500</f>
        <v>325000</v>
      </c>
      <c r="E38" s="87">
        <f>50*6500</f>
        <v>325000</v>
      </c>
      <c r="F38" s="88">
        <f>SUM(D39-E39)</f>
        <v>0</v>
      </c>
      <c r="G38" s="86"/>
    </row>
    <row r="39" spans="1:7" x14ac:dyDescent="0.2">
      <c r="A39" s="95"/>
      <c r="B39" s="127"/>
      <c r="C39" s="130" t="s">
        <v>55</v>
      </c>
      <c r="D39" s="135">
        <v>100000</v>
      </c>
      <c r="E39" s="87">
        <v>100000</v>
      </c>
      <c r="F39" s="94">
        <f>SUM(D40-E40)</f>
        <v>0</v>
      </c>
      <c r="G39" s="86"/>
    </row>
    <row r="40" spans="1:7" x14ac:dyDescent="0.2">
      <c r="A40" s="95"/>
      <c r="B40" s="127"/>
      <c r="C40" s="130" t="s">
        <v>77</v>
      </c>
      <c r="D40" s="135">
        <f>1*200000</f>
        <v>200000</v>
      </c>
      <c r="E40" s="87">
        <f>1*200000</f>
        <v>200000</v>
      </c>
      <c r="F40" s="94">
        <f>SUM(D41-E41)</f>
        <v>0</v>
      </c>
      <c r="G40" s="86"/>
    </row>
    <row r="41" spans="1:7" x14ac:dyDescent="0.2">
      <c r="A41" s="95"/>
      <c r="B41" s="127"/>
      <c r="C41" s="130" t="s">
        <v>56</v>
      </c>
      <c r="D41" s="135">
        <v>25000</v>
      </c>
      <c r="E41" s="87">
        <v>25000</v>
      </c>
      <c r="F41" s="94">
        <v>0</v>
      </c>
      <c r="G41" s="86"/>
    </row>
    <row r="42" spans="1:7" ht="22.5" x14ac:dyDescent="0.2">
      <c r="A42" s="115">
        <v>12</v>
      </c>
      <c r="B42" s="150" t="s">
        <v>82</v>
      </c>
      <c r="C42" s="151"/>
      <c r="D42" s="129">
        <f>D43+D44+D45</f>
        <v>38000000</v>
      </c>
      <c r="E42" s="120">
        <f>E43+E44+E45</f>
        <v>38000000</v>
      </c>
      <c r="F42" s="121">
        <f>F43+F44</f>
        <v>0</v>
      </c>
      <c r="G42" s="122" t="s">
        <v>57</v>
      </c>
    </row>
    <row r="43" spans="1:7" ht="34.5" x14ac:dyDescent="0.2">
      <c r="A43" s="95"/>
      <c r="B43" s="127"/>
      <c r="C43" s="130" t="s">
        <v>80</v>
      </c>
      <c r="D43" s="135">
        <v>10000000</v>
      </c>
      <c r="E43" s="87">
        <v>10000000</v>
      </c>
      <c r="F43" s="96">
        <f>SUM(D44-E44)</f>
        <v>0</v>
      </c>
      <c r="G43" s="86"/>
    </row>
    <row r="44" spans="1:7" ht="34.5" x14ac:dyDescent="0.2">
      <c r="A44" s="95"/>
      <c r="B44" s="127"/>
      <c r="C44" s="130" t="s">
        <v>81</v>
      </c>
      <c r="D44" s="135">
        <v>10000000</v>
      </c>
      <c r="E44" s="87">
        <v>10000000</v>
      </c>
      <c r="F44" s="96">
        <f>SUM(D45-E45)</f>
        <v>0</v>
      </c>
      <c r="G44" s="86"/>
    </row>
    <row r="45" spans="1:7" ht="34.5" x14ac:dyDescent="0.2">
      <c r="A45" s="97"/>
      <c r="B45" s="127"/>
      <c r="C45" s="130" t="s">
        <v>83</v>
      </c>
      <c r="D45" s="135">
        <v>18000000</v>
      </c>
      <c r="E45" s="87">
        <v>18000000</v>
      </c>
      <c r="F45" s="96">
        <v>0</v>
      </c>
      <c r="G45" s="86"/>
    </row>
    <row r="46" spans="1:7" x14ac:dyDescent="0.2">
      <c r="A46" s="98"/>
      <c r="B46" s="98"/>
      <c r="C46" s="98"/>
      <c r="D46" s="99"/>
      <c r="E46" s="99"/>
      <c r="F46" s="99"/>
      <c r="G46" s="100"/>
    </row>
    <row r="47" spans="1:7" x14ac:dyDescent="0.2">
      <c r="A47" s="98"/>
      <c r="B47" s="98"/>
      <c r="C47" s="98"/>
      <c r="D47" s="99"/>
      <c r="E47" s="99"/>
      <c r="F47" s="99"/>
      <c r="G47" s="100"/>
    </row>
    <row r="48" spans="1:7" x14ac:dyDescent="0.2">
      <c r="A48" s="98"/>
      <c r="B48" s="98"/>
      <c r="C48" s="98"/>
      <c r="D48" s="99"/>
      <c r="E48" s="99"/>
      <c r="F48" s="99"/>
    </row>
    <row r="49" spans="1:6" x14ac:dyDescent="0.2">
      <c r="A49" s="98"/>
      <c r="B49" s="98"/>
      <c r="C49" s="98"/>
      <c r="D49" s="99"/>
      <c r="E49" s="99"/>
      <c r="F49" s="99"/>
    </row>
    <row r="50" spans="1:6" x14ac:dyDescent="0.2">
      <c r="A50" s="98"/>
      <c r="B50" s="98"/>
      <c r="C50" s="98"/>
      <c r="D50" s="99"/>
      <c r="E50" s="99"/>
    </row>
  </sheetData>
  <mergeCells count="19">
    <mergeCell ref="A1:G1"/>
    <mergeCell ref="B2:G2"/>
    <mergeCell ref="B7:C7"/>
    <mergeCell ref="A5:C5"/>
    <mergeCell ref="B25:C25"/>
    <mergeCell ref="B4:C4"/>
    <mergeCell ref="B42:C42"/>
    <mergeCell ref="B17:C17"/>
    <mergeCell ref="B20:C20"/>
    <mergeCell ref="B23:C23"/>
    <mergeCell ref="B31:C31"/>
    <mergeCell ref="A22:C22"/>
    <mergeCell ref="B34:C34"/>
    <mergeCell ref="B36:C36"/>
    <mergeCell ref="A33:C33"/>
    <mergeCell ref="A6:C6"/>
    <mergeCell ref="B15:C15"/>
    <mergeCell ref="B27:C27"/>
    <mergeCell ref="B29:C29"/>
  </mergeCells>
  <pageMargins left="0.15748031496062992" right="0.14756944444444445" top="0.35433070866141736" bottom="0.35433070866141736" header="0.31496062992125984" footer="0.31496062992125984"/>
  <pageSetup paperSize="9" orientation="portrait" r:id="rId1"/>
  <headerFooter>
    <oddFooter>&amp;C&amp;"TH SarabunPSK,ธรรมดา"&amp;12กลุ่มจังหวัดภาคกลางตอนบน 2&amp;R&amp;"TH SarabunPSK,ธรรมดา"&amp;12&amp;P</oddFooter>
  </headerFooter>
  <rowBreaks count="1" manualBreakCount="1">
    <brk id="30" max="7" man="1"/>
  </rowBreaks>
  <ignoredErrors>
    <ignoredError sqref="F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ฟอร์มปี 2559</vt:lpstr>
      <vt:lpstr>กลางบน 2 (อ่างทอง)</vt:lpstr>
      <vt:lpstr>'กลางบน 2 (อ่างทอง)'!Print_Area</vt:lpstr>
      <vt:lpstr>'กลางบน 2 (อ่างทอง)'!Print_Titles</vt:lpstr>
    </vt:vector>
  </TitlesOfParts>
  <Company>iLLUSiON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Nattapong OPDC</dc:creator>
  <cp:keywords>plan 2560</cp:keywords>
  <cp:lastModifiedBy>lenovo_6</cp:lastModifiedBy>
  <cp:revision/>
  <cp:lastPrinted>2017-02-10T08:03:51Z</cp:lastPrinted>
  <dcterms:created xsi:type="dcterms:W3CDTF">2009-02-17T10:31:12Z</dcterms:created>
  <dcterms:modified xsi:type="dcterms:W3CDTF">2017-02-10T08:55:50Z</dcterms:modified>
</cp:coreProperties>
</file>